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ЭтаКнига" defaultThemeVersion="124226"/>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1 квартал2026\"/>
    </mc:Choice>
  </mc:AlternateContent>
  <xr:revisionPtr revIDLastSave="0" documentId="13_ncr:1_{39B536DD-BCA9-47B0-8C1D-109C787ECEC9}" xr6:coauthVersionLast="45" xr6:coauthVersionMax="45" xr10:uidLastSave="{00000000-0000-0000-0000-000000000000}"/>
  <bookViews>
    <workbookView xWindow="-120" yWindow="-120" windowWidth="29040" windowHeight="15840" xr2:uid="{00000000-000D-0000-FFFF-FFFF00000000}"/>
  </bookViews>
  <sheets>
    <sheet name="Приложение № 1" sheetId="1" r:id="rId1"/>
  </sheets>
  <definedNames>
    <definedName name="_xlnm._FilterDatabase" localSheetId="0" hidden="1">'Приложение № 1'!$A$75:$G$263</definedName>
    <definedName name="_xlnm.Print_Titles" localSheetId="0">'Приложение № 1'!$5:$5</definedName>
    <definedName name="_xlnm.Print_Area" localSheetId="0">'Приложение № 1'!$A$1:$D$264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59" i="1" l="1"/>
  <c r="D14" i="1"/>
  <c r="C14" i="1"/>
  <c r="D75" i="1" l="1"/>
  <c r="D220" i="1"/>
  <c r="D221" i="1" l="1"/>
  <c r="C221" i="1"/>
  <c r="D202" i="1"/>
  <c r="C202" i="1"/>
  <c r="D194" i="1" l="1"/>
  <c r="C194" i="1"/>
  <c r="D169" i="1"/>
  <c r="C169" i="1"/>
  <c r="D19" i="1" l="1"/>
  <c r="D82" i="1" l="1"/>
  <c r="C82" i="1"/>
  <c r="C78" i="1"/>
  <c r="D78" i="1"/>
  <c r="D199" i="1" l="1"/>
  <c r="C199" i="1"/>
  <c r="D197" i="1"/>
  <c r="C197" i="1"/>
  <c r="D63" i="1" l="1"/>
  <c r="C63" i="1"/>
  <c r="D33" i="1"/>
  <c r="C33" i="1"/>
  <c r="D52" i="1" l="1"/>
  <c r="C52" i="1"/>
  <c r="D60" i="1" l="1"/>
  <c r="D36" i="1"/>
  <c r="D28" i="1"/>
  <c r="D187" i="1" l="1"/>
  <c r="D76" i="1" s="1"/>
  <c r="C187" i="1"/>
  <c r="D201" i="1" l="1"/>
  <c r="C201" i="1"/>
  <c r="D56" i="1" l="1"/>
  <c r="D47" i="1"/>
  <c r="D7" i="1"/>
  <c r="D72" i="1" l="1"/>
  <c r="C72" i="1"/>
  <c r="C56" i="1"/>
  <c r="C36" i="1"/>
  <c r="C28" i="1" l="1"/>
  <c r="C220" i="1" l="1"/>
  <c r="C76" i="1"/>
  <c r="C75" i="1" l="1"/>
  <c r="D11" i="1"/>
  <c r="C24" i="1"/>
  <c r="D24" i="1"/>
  <c r="C60" i="1"/>
  <c r="C47" i="1"/>
  <c r="C7" i="1"/>
  <c r="C11" i="1"/>
  <c r="C19" i="1"/>
  <c r="D6" i="1" l="1"/>
  <c r="D259" i="1" s="1"/>
  <c r="C6" i="1"/>
</calcChain>
</file>

<file path=xl/sharedStrings.xml><?xml version="1.0" encoding="utf-8"?>
<sst xmlns="http://schemas.openxmlformats.org/spreadsheetml/2006/main" count="504" uniqueCount="491">
  <si>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</si>
  <si>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</si>
  <si>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</si>
  <si>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</si>
  <si>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</si>
  <si>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</si>
  <si>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</si>
  <si>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</si>
  <si>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</si>
  <si>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</si>
  <si>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</si>
  <si>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</si>
  <si>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</si>
  <si>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</si>
  <si>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</si>
  <si>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</si>
  <si>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</si>
  <si>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</si>
  <si>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</si>
  <si>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</si>
  <si>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</si>
  <si>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</si>
  <si>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</si>
  <si>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</si>
  <si>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</si>
  <si>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</si>
  <si>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</si>
  <si>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</si>
  <si>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</si>
  <si>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</si>
  <si>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</si>
  <si>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</si>
  <si>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</si>
  <si>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</si>
  <si>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</si>
  <si>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</si>
  <si>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</si>
  <si>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</si>
  <si>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</si>
  <si>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</si>
  <si>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</si>
  <si>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</si>
  <si>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</si>
  <si>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</si>
  <si>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</si>
  <si>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</si>
  <si>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</si>
  <si>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</si>
  <si>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</si>
  <si>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</si>
  <si>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</si>
  <si>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</si>
  <si>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</si>
  <si>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</si>
  <si>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</si>
  <si>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</si>
  <si>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</si>
  <si>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</si>
  <si>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</si>
  <si>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</si>
  <si>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</si>
  <si>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</si>
  <si>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</si>
  <si>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</si>
  <si>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</si>
  <si>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</si>
  <si>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</si>
  <si>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</si>
  <si>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</si>
  <si>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</si>
  <si>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</si>
  <si>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</si>
  <si>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</si>
  <si>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</si>
  <si>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</si>
  <si>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</si>
  <si>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</si>
  <si>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</si>
  <si>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</si>
  <si>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</si>
  <si>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</si>
  <si>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</si>
  <si>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</si>
  <si>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</si>
  <si>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</si>
  <si>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</si>
  <si>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</si>
  <si>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</si>
  <si>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</si>
  <si>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</si>
  <si>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</si>
  <si>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</si>
  <si>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</si>
  <si>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</si>
  <si>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</si>
  <si>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</si>
  <si>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</si>
  <si>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</si>
  <si>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</si>
  <si>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</si>
  <si>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</si>
  <si>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</si>
  <si>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</si>
  <si>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</si>
  <si>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</si>
  <si>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</si>
  <si>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</si>
  <si>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программ формирования современной городской среды</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</si>
  <si>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</si>
  <si>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</si>
  <si>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</si>
  <si>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</si>
  <si>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</si>
  <si>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</si>
  <si>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</si>
  <si>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</si>
  <si>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</si>
  <si>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</si>
  <si>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</si>
  <si>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</si>
  <si>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</si>
  <si>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</si>
  <si>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</si>
  <si>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</si>
  <si>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</si>
  <si>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</si>
  <si>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</si>
  <si>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</si>
  <si>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</si>
  <si>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</si>
  <si>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</si>
  <si>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</si>
  <si>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</si>
  <si>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</si>
  <si>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</si>
  <si>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</si>
  <si>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</si>
  <si>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</si>
  <si>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</si>
  <si>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</si>
  <si>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</si>
  <si>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</si>
  <si>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</si>
  <si>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</si>
  <si>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</si>
  <si>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</si>
  <si>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</si>
  <si>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</si>
  <si>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</si>
  <si>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</si>
  <si>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</si>
  <si>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</si>
  <si>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</si>
  <si>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</si>
  <si>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2 02 25023 02 0000 150</t>
  </si>
  <si>
    <t>2 02 25066 02 0000 150</t>
  </si>
  <si>
    <t>2 02 25078 02 0000 150</t>
  </si>
  <si>
    <t>2 02 25081 02 0000 150</t>
  </si>
  <si>
    <t>2 02 25082 02 0000 150</t>
  </si>
  <si>
    <t>2 02 25086 02 0000 150</t>
  </si>
  <si>
    <t>2 02 25138 02 0000 150</t>
  </si>
  <si>
    <t>2 02 25163 02 0000 150</t>
  </si>
  <si>
    <t>2 02 25201 02 0000 150</t>
  </si>
  <si>
    <t>2 02 25202 02 0000 150</t>
  </si>
  <si>
    <t>2 02 25229 02 0000 150</t>
  </si>
  <si>
    <t>2 02 25256 02 0000 150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</si>
  <si>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</si>
  <si>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</si>
  <si>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</si>
  <si>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</si>
  <si>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</si>
  <si>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</si>
  <si>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</si>
  <si>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</si>
  <si>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</si>
  <si>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</si>
  <si>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2 02 25497 02 0000 150</t>
  </si>
  <si>
    <t>2 02 25517 02 0000 150</t>
  </si>
  <si>
    <t>2 02 25519 02 0000 150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</si>
  <si>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</si>
  <si>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</si>
  <si>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</si>
  <si>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</si>
  <si>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</si>
  <si>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</si>
  <si>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</si>
  <si>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</si>
  <si>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</si>
  <si>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</si>
  <si>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</si>
  <si>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</si>
  <si>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</si>
  <si>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</si>
  <si>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</si>
  <si>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</si>
  <si>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</si>
  <si>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</si>
  <si>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</si>
  <si>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</si>
  <si>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</si>
  <si>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</si>
  <si>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</si>
  <si>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</si>
  <si>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</si>
  <si>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</si>
  <si>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</si>
  <si>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</si>
  <si>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</si>
  <si>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</si>
  <si>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</si>
  <si>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</si>
  <si>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</si>
  <si>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2 19 35129 02 0000 150</t>
  </si>
  <si>
    <t>2 19 35250 02 0000 150</t>
  </si>
  <si>
    <t>2 19 35290 02 0000 150</t>
  </si>
  <si>
    <t>2 19 45303 02 0000 150</t>
  </si>
  <si>
    <t>2 19 90000 02 0000 150</t>
  </si>
  <si>
    <t>8 50 00000 00 0000 000</t>
  </si>
  <si>
    <t>ИТОГО ДОХОДОВ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</si>
  <si>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</si>
  <si>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</si>
  <si>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2 02 25513 02 0000 150</t>
  </si>
  <si>
    <t>2 02 25590 02 0000 150</t>
  </si>
  <si>
    <t>2 02 25598 02 0000 150</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</si>
  <si>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</si>
  <si>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</si>
  <si>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</si>
  <si>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</si>
  <si>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</si>
  <si>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</si>
  <si>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</si>
  <si>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</si>
  <si>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2 19 45136 02 0000 150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</si>
  <si>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</si>
  <si>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</si>
  <si>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</si>
  <si>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</si>
  <si>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</si>
  <si>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</si>
  <si>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2 19 25527 02 0000 150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</si>
  <si>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</si>
  <si>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</si>
  <si>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</si>
  <si>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</si>
  <si>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</si>
  <si>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</si>
  <si>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</si>
  <si>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</si>
  <si>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</si>
  <si>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</si>
  <si>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</si>
  <si>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</si>
  <si>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</si>
  <si>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</si>
  <si>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</si>
  <si>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</si>
  <si>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</si>
  <si>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</si>
  <si>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</si>
  <si>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</si>
  <si>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</si>
  <si>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</si>
  <si>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</si>
  <si>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2 19 45363 02 0000 150</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</si>
  <si>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</si>
  <si>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</si>
  <si>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</si>
  <si>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</si>
  <si>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____________________</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</si>
  <si>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</si>
  <si>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</si>
  <si>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</si>
  <si>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</si>
  <si>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2 02 25107 02 0000 150</t>
  </si>
  <si>
    <t>2 02 25292 02 0000 150</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</si>
  <si>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</si>
  <si>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</si>
  <si>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</si>
  <si>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</si>
  <si>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</si>
  <si>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</si>
  <si>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</si>
  <si>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</si>
  <si>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</si>
  <si>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модельных муниципальных библиотек</t>
  </si>
  <si>
    <t>2 02 25501 02 0000 150</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</si>
  <si>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</si>
  <si>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</si>
  <si>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</si>
  <si>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</si>
  <si>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</si>
  <si>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</si>
  <si>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</si>
  <si>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</si>
  <si>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</si>
  <si>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</si>
  <si>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</si>
  <si>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</si>
  <si>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</si>
  <si>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</si>
  <si>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БЕЗВОЗМЕЗДНЫЕ ПОСТУПЛЕНИЯ ОТ ГОСУДАРСТВЕННЫХ (МУНИЦИПАЛЬНЫХ) ОРГАНИЗАЦИЙ</t>
  </si>
  <si>
    <t>2 03 00000 00 0000 000</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</si>
  <si>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</si>
  <si>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</si>
  <si>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</si>
  <si>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</si>
  <si>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</si>
  <si>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</si>
  <si>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</si>
  <si>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</si>
  <si>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</si>
  <si>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2 18 00000 00 0000 150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</si>
  <si>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</si>
  <si>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</si>
  <si>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</si>
  <si>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</si>
  <si>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</si>
  <si>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2 19 00000 00 0000 000</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</si>
  <si>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</si>
  <si>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</si>
  <si>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</si>
  <si>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</si>
  <si>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ВОЗВРАТ ОСТАТКОВ СУБСИДИЙ, СУБВЕНЦИЙ И ИНЫХ МЕЖБЮДЖЕТНЫХ ТРАНСФЕРТОВ, ИМЕЮЩИХ ЦЕЛЕВОЕ НАЗНАЧЕНИЕ, ПРОШЛЫХ ЛЕТ</t>
  </si>
  <si>
    <t>2 02 27111 02 0000 150</t>
  </si>
  <si>
    <t>2 02 45050 02 0000 150</t>
  </si>
  <si>
    <t>2 02 20086 02 0000 150</t>
  </si>
  <si>
    <t>Субсидии бюджетам субъектов Российской Федерации из местных бюджетов</t>
  </si>
  <si>
    <t>2 02 25052 02 0000 150</t>
  </si>
  <si>
    <t>2 02 25048 02 0000 150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</si>
  <si>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</si>
  <si>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</si>
  <si>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</si>
  <si>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2 02 25152 02 0000 150</t>
  </si>
  <si>
    <t>2 02 25154 02 0000 150</t>
  </si>
  <si>
    <t>2 02 25158 02 0000 150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</si>
  <si>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</si>
  <si>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реализацию мероприятий по модернизации коммунальной инфраструктуры</t>
  </si>
  <si>
    <t>2 02 25214 02 0000 150</t>
  </si>
  <si>
    <t xml:space="preserve">2 02 25216 02 0000 150 </t>
  </si>
  <si>
    <t>2 02 25228 02 0000 150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</si>
  <si>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</si>
  <si>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</si>
  <si>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2 02 25315 02 0000 150</t>
  </si>
  <si>
    <t>2 02 25318 02 0000 150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</si>
  <si>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</si>
  <si>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реализацию проектов комплексного развития территорий</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</si>
  <si>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</si>
  <si>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</si>
  <si>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</si>
  <si>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</si>
  <si>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</si>
  <si>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</si>
  <si>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</si>
  <si>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2 02 25546 02 0000 150</t>
  </si>
  <si>
    <t>2 02 25553 02 0000 150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</si>
  <si>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</si>
  <si>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</si>
  <si>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2 02 25559 02 0000 150</t>
  </si>
  <si>
    <t>Субсидии бюджетам субъектов Российской Федерации на проведение мелиоративных мероприятий</t>
  </si>
  <si>
    <t>2 02 25776 02 0000 150</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</si>
  <si>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</si>
  <si>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</si>
  <si>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</si>
  <si>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</si>
  <si>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</si>
  <si>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</si>
  <si>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</si>
  <si>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</si>
  <si>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</si>
  <si>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</si>
  <si>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</si>
  <si>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</si>
  <si>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</si>
  <si>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</si>
  <si>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</si>
  <si>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</si>
  <si>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2 02 25533 02 0000 150</t>
  </si>
  <si>
    <t>2 03 02080 02 0000 150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</si>
  <si>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</si>
  <si>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2 04 00000 00 0000 150</t>
  </si>
  <si>
    <t>2 07 00000 00 0000 150</t>
  </si>
  <si>
    <t>БЕЗВОЗМЕЗДНЫЕ ПОСТУПЛЕНИЯ ОТ НЕГОСУДАРСТВЕННЫХ ОРГАНИЗАЦИЙ</t>
  </si>
  <si>
    <t>ПРОЧИЕ БЕЗВОЗМЕЗДНЫЕ ПОСТУПЛЕНИЯ</t>
  </si>
  <si>
    <t>2 04 02099 02 0000 150</t>
  </si>
  <si>
    <t>Прочие безвозмездные поступления от негосударственных организаций в бюджеты субъектов Российской Федерации</t>
  </si>
  <si>
    <t>2 07 02030 02 0000 150</t>
  </si>
  <si>
    <t>Прочие безвозмездные поступления в бюджеты субъектов Российской Федерации</t>
  </si>
  <si>
    <t>2 19 25508 02 0000 150</t>
  </si>
  <si>
    <t>2 19 25505 02 0000 150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</si>
  <si>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</si>
  <si>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</si>
  <si>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</si>
  <si>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</si>
  <si>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2 19 45050 02 0000 150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</si>
  <si>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</si>
  <si>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</si>
  <si>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</si>
  <si>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</si>
  <si>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Единая субвенция бюджетам субъектов Российской Федерации и бюджету города Байконура</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</si>
  <si>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</si>
  <si>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</si>
  <si>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2 02 25527 02 0000 150</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</si>
  <si>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</si>
  <si>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</si>
  <si>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</si>
  <si>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</si>
  <si>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</si>
  <si>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Отчет об исполнении доходов  бюджета  Забайкальского края по основным источникам                           за первый квартал 2026 года</t>
  </si>
  <si>
    <t>2 02 250160 02 0000 150</t>
  </si>
  <si>
    <t>Субсидии бюджетам субъектов Российской Федерации на поддержку приоритетных направлений малого агробизнеса</t>
  </si>
  <si>
    <t>2 02 25116 02 0000 150</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</si>
  <si>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</si>
  <si>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2 02 25143 02 0000 150</t>
  </si>
  <si>
    <t>2 02 25146 02 0000 150</t>
  </si>
  <si>
    <t>2 02 25147 02 0000 150</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</si>
  <si>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</si>
  <si>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</si>
  <si>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</si>
  <si>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2 02 25203 02 0000 150</t>
  </si>
  <si>
    <t>Субсидии бюджетам субъектов Российской Федерации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</si>
  <si>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2 02 25349 02 0000 150</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</si>
  <si>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</si>
  <si>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2 02 25441 02 0000 150</t>
  </si>
  <si>
    <t>2 02 25443 02 0000 150</t>
  </si>
  <si>
    <t>Субсидии бюджетам субъектов Российской Федерации на реализацию мероприятий комплексных планов по снижению выбросов загрязняющих веществ в атмосферный воздух</t>
  </si>
  <si>
    <t>Субсидии бюджетам субъектов Российской Федерации на обновление общественного транспорта</t>
  </si>
  <si>
    <t>2 02 25494 02 0000 150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</si>
  <si>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</si>
  <si>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2 02 25545 02 0000 150</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</si>
  <si>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</si>
  <si>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субъектов Российской Федерации на организацию федеральных и региональных этапов Всероссийского конкурса профессионального мастерства "Лучший по профессии"</t>
  </si>
  <si>
    <t>2 02 35063 02 0000 150</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</si>
  <si>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</si>
  <si>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2 02 35430 02 0000 150</t>
  </si>
  <si>
    <t>2 02 35432 02 0000 150</t>
  </si>
  <si>
    <t>Субвенции бюджетам субъектов Российской Федерации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</si>
  <si>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</si>
  <si>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2 03 02040 02 0000 150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</si>
  <si>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</si>
  <si>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2 18 02010 02 0000 150</t>
  </si>
  <si>
    <t>Доходы бюджетов субъектов Российской Федерации от возврата бюджетными учреждениями остатков субсидий прошлых лет</t>
  </si>
  <si>
    <t>2 18 02020 02 2222 150</t>
  </si>
  <si>
    <t>Доходы бюджетов субъектов Российской Федерации от возврата автономными учреждениями остатков субсидий прошлых лет</t>
  </si>
  <si>
    <t>2 18 02030 02 0000 150</t>
  </si>
  <si>
    <t>2 18 25154 02 0000 150</t>
  </si>
  <si>
    <t>2 18 25179 02 0000 150</t>
  </si>
  <si>
    <t>2 18 25232 02 0000 150</t>
  </si>
  <si>
    <t>Доходы бюджетов субъектов Российской Федерации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</si>
  <si>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остатков субсидий на реализацию мероприятий по модернизации коммунальной инфраструктуры из бюджетов муниципальных образований</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</si>
  <si>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</si>
  <si>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</si>
  <si>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2 18 25424 02 0000 150</t>
  </si>
  <si>
    <t>Доходы бюджетов субъектов Российской Федерации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</si>
  <si>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</si>
  <si>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 xml:space="preserve">2 18 25576 02 0000 150 </t>
  </si>
  <si>
    <t>2 18 33146 02 0000 150</t>
  </si>
  <si>
    <t>Доходы бюджетов субъектов Российской Федерации от возврата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</si>
  <si>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2 18 45050 02 0000 150</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</si>
  <si>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</si>
  <si>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2 19 25154 02 0000 150</t>
  </si>
  <si>
    <t>Возврат остатков субсидий на реализацию мероприятий по модернизации коммунальной инфраструктуры из бюджетов субъектов Российской Федерации</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</si>
  <si>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</si>
  <si>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</si>
  <si>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2 19 25358 02 0000 150</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</si>
  <si>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</si>
  <si>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2 19 25424 02 0000 150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</si>
  <si>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</si>
  <si>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Возврат остатков субсидий на государственную поддержку малого и среднего предпринимательства в субъектах Российской Федерации из бюджетов субъектов Российской Федерации</t>
  </si>
  <si>
    <t>2 19 25559 02 0000 150</t>
  </si>
  <si>
    <t xml:space="preserve">2 19 25576 02 0000 150 </t>
  </si>
  <si>
    <t>Возврат остатков субсидий на оснащение предметных кабинетов общеобразовательных организаций средствами обучения и воспитания из бюджетов субъектов Российской Федерации</t>
  </si>
  <si>
    <t>Возврат остатков субсидий на обеспечение комплексного развития сельских территорий из бюджетов субъектов Российской Федерации</t>
  </si>
  <si>
    <t>2 19 25753 02 0000 150</t>
  </si>
  <si>
    <t>Возврат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</si>
  <si>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</si>
  <si>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субъектов Российской Федерации на поддержку приоритетных направлений агропромышленного комплекса</t>
  </si>
  <si>
    <t>Субсидии бюджетам субъектов Российской Федерации на модернизацию региональных и (или) муниципальных учреждений культуры</t>
  </si>
  <si>
    <t>Субсидии бюджетам субъектов Российской Федерации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</si>
  <si>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субъектов Российской Федерации на оснащение общеобразовательных организаций средствами обучения и воспитания для реализации учебных предметов</t>
  </si>
  <si>
    <t>2 02 25570 02 0000 150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</si>
  <si>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</si>
  <si>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Возврат остатков субсидий на обеспечение реализации мероприятий по осуществлению единовременных компен
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</si>
  <si>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</si>
  <si>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</si>
  <si>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</si>
  <si>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</si>
  <si>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</si>
  <si>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1 09 06000 02 0000 110</t>
  </si>
  <si>
    <t>Прочие налоги и сборы (по отмененным налогам и сборам субъектов Российской Федерации)</t>
  </si>
  <si>
    <t>Примечание:</t>
  </si>
  <si>
    <t>по коду бюджетной классификации 1 06 05000 02 0000 110 в связи с принятием Закона Забайкальского края от 27.02.2026 года  № 2629-ЗЗК "О признании утратившим силу Закона Забайкальского края "О ставках налога на игорный бизнес" и зачислением с 2026 года налога на игорный бизнес в федеральный бюджет, годовые бюджетные назначения перемещены на налог на профессиональный доход в апреле 2026 года и будут отражены в отчете за  полугодие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</si>
</sst>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 _₽_-;\-* #,##0.0\ _₽_-;_-* &quot;-&quot;?\ _₽_-;_-@_-"/>
    <numFmt numFmtId="165" formatCode="#,##0.0_ ;\-#,##0.0\ "/>
    <numFmt numFmtId="166" formatCode="_-* #,##0.0_р_._-;\-* #,##0.0_р_._-;_-* &quot;-&quot;?_р_._-;_-@_-"/>
    <numFmt numFmtId="167" formatCode="#,##0.0\ _₽;\-#,##0.0\ _₽"/>
  </numFmts>
  <fonts count="12" x14ac:knownFonts="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12"/>
      <color rgb="FFFF0000"/>
      <name val="Times New Roman"/>
      <family val="1"/>
      <charset val="204"/>
    </font>
    <font>
      <sz val="11"/>
      <name val="Times New Roman"/>
      <family val="1"/>
      <charset val="204"/>
    </font>
    <font>
      <sz val="11"/>
      <name val="Arial Cyr"/>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0" fillId="0" borderId="0" xfId="0" applyBorder="1" applyAlignment="1">
      <alignment horizontal="justify"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7"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165" fontId="1" fillId="2" borderId="1" xfId="0" applyNumberFormat="1" applyFont="1" applyFill="1" applyBorder="1" applyAlignment="1">
      <alignment horizontal="right" vertical="center"/>
    </xf>
    <xf numFmtId="0" fontId="5" fillId="0" borderId="0" xfId="0" applyFont="1" applyBorder="1" applyAlignment="1">
      <alignment horizontal="left" vertical="center" wrapText="1"/>
    </xf>
    <xf numFmtId="166" fontId="5" fillId="0" borderId="0"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10" fillId="0" borderId="0" xfId="0" applyFont="1" applyBorder="1" applyAlignment="1">
      <alignment horizontal="left" vertical="center" wrapText="1"/>
    </xf>
    <xf numFmtId="0" fontId="11" fillId="0" borderId="0" xfId="0" applyFont="1" applyAlignment="1">
      <alignmen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266"/>
  <sheetViews>
    <sheetView tabSelected="1" view="pageBreakPreview" topLeftCell="A255" zoomScale="75" zoomScaleNormal="100" zoomScaleSheetLayoutView="75" workbookViewId="0">
      <selection activeCell="B258" sqref="B258"/>
    </sheetView>
  </sheetViews>
  <sheetFormatPr defaultRowHeight="12.75" x14ac:dyDescent="0.2"/>
  <cols>
    <col min="1" max="1" width="25.140625" style="1" customWidth="1"/>
    <col min="2" max="2" width="51.7109375" style="1" customWidth="1"/>
    <col min="3" max="3" width="17.5703125" style="1" customWidth="1"/>
    <col min="4" max="4" width="18.28515625" style="10" customWidth="1"/>
    <col min="5" max="5" width="46.28515625" style="1" customWidth="1"/>
    <col min="6" max="6" width="13.28515625" style="1" customWidth="1"/>
    <col min="7" max="16384" width="9.140625" style="1"/>
  </cols>
  <sheetData>
    <row r="1" spans="1:4" ht="77.25" customHeight="1" x14ac:dyDescent="0.2">
      <c r="A1" s="6"/>
      <c r="B1" s="5"/>
      <c r="C1" s="47" t="s">
        <v>235</v>
      </c>
      <c r="D1" s="47"/>
    </row>
    <row r="2" spans="1:4" ht="40.5" customHeight="1" x14ac:dyDescent="0.2">
      <c r="A2" s="48" t="s">
        <v>407</v>
      </c>
      <c r="B2" s="49"/>
      <c r="C2" s="49"/>
      <c r="D2" s="49"/>
    </row>
    <row r="3" spans="1:4" ht="15.75" x14ac:dyDescent="0.25">
      <c r="A3" s="7"/>
      <c r="B3" s="5"/>
      <c r="C3" s="5"/>
      <c r="D3" s="9" t="s">
        <v>0</v>
      </c>
    </row>
    <row r="4" spans="1:4" ht="46.5" customHeight="1" x14ac:dyDescent="0.2">
      <c r="A4" s="3" t="s">
        <v>1</v>
      </c>
      <c r="B4" s="3" t="s">
        <v>2</v>
      </c>
      <c r="C4" s="13" t="s">
        <v>68</v>
      </c>
      <c r="D4" s="14" t="s">
        <v>129</v>
      </c>
    </row>
    <row r="5" spans="1:4" ht="17.25" customHeight="1" x14ac:dyDescent="0.2">
      <c r="A5" s="4">
        <v>1</v>
      </c>
      <c r="B5" s="4">
        <v>2</v>
      </c>
      <c r="C5" s="15">
        <v>3</v>
      </c>
      <c r="D5" s="15">
        <v>4</v>
      </c>
    </row>
    <row r="6" spans="1:4" ht="34.5" customHeight="1" x14ac:dyDescent="0.2">
      <c r="A6" s="11" t="s">
        <v>3</v>
      </c>
      <c r="B6" s="28" t="s">
        <v>69</v>
      </c>
      <c r="C6" s="42">
        <f>C7+C11+C14+C19+C24+C28+C33+C36+C47+C52+C56+C60+C63+C72</f>
        <v>107175074.3</v>
      </c>
      <c r="D6" s="42">
        <f>D7+D11+D14+D19+D24+D28+D33+D36+D47+D52+D56+D60+D63+D72</f>
        <v>25706498.500000004</v>
      </c>
    </row>
    <row r="7" spans="1:4" ht="15.75" customHeight="1" x14ac:dyDescent="0.2">
      <c r="A7" s="2" t="s">
        <v>4</v>
      </c>
      <c r="B7" s="22" t="s">
        <v>5</v>
      </c>
      <c r="C7" s="19">
        <f>C9+C10</f>
        <v>68272711.799999997</v>
      </c>
      <c r="D7" s="19">
        <f>D9+D10</f>
        <v>17509763.199999999</v>
      </c>
    </row>
    <row r="8" spans="1:4" ht="15.75" x14ac:dyDescent="0.2">
      <c r="A8" s="2"/>
      <c r="B8" s="22" t="s">
        <v>6</v>
      </c>
      <c r="C8" s="40"/>
      <c r="D8" s="40"/>
    </row>
    <row r="9" spans="1:4" ht="17.25" customHeight="1" x14ac:dyDescent="0.2">
      <c r="A9" s="2" t="s">
        <v>7</v>
      </c>
      <c r="B9" s="22" t="s">
        <v>8</v>
      </c>
      <c r="C9" s="19">
        <v>32098812</v>
      </c>
      <c r="D9" s="19">
        <v>11074660.4</v>
      </c>
    </row>
    <row r="10" spans="1:4" ht="17.25" customHeight="1" x14ac:dyDescent="0.2">
      <c r="A10" s="2" t="s">
        <v>9</v>
      </c>
      <c r="B10" s="22" t="s">
        <v>10</v>
      </c>
      <c r="C10" s="19">
        <v>36173899.799999997</v>
      </c>
      <c r="D10" s="19">
        <v>6435102.7999999998</v>
      </c>
    </row>
    <row r="11" spans="1:4" ht="47.25" customHeight="1" x14ac:dyDescent="0.2">
      <c r="A11" s="2" t="s">
        <v>11</v>
      </c>
      <c r="B11" s="22" t="s">
        <v>12</v>
      </c>
      <c r="C11" s="19">
        <f>C13</f>
        <v>12894297.199999999</v>
      </c>
      <c r="D11" s="19">
        <f>D13</f>
        <v>2765443.1</v>
      </c>
    </row>
    <row r="12" spans="1:4" ht="16.5" customHeight="1" x14ac:dyDescent="0.2">
      <c r="A12" s="2"/>
      <c r="B12" s="22" t="s">
        <v>6</v>
      </c>
      <c r="C12" s="19"/>
      <c r="D12" s="19"/>
    </row>
    <row r="13" spans="1:4" ht="30.75" customHeight="1" x14ac:dyDescent="0.2">
      <c r="A13" s="2" t="s">
        <v>13</v>
      </c>
      <c r="B13" s="22" t="s">
        <v>14</v>
      </c>
      <c r="C13" s="19">
        <v>12894297.199999999</v>
      </c>
      <c r="D13" s="19">
        <v>2765443.1</v>
      </c>
    </row>
    <row r="14" spans="1:4" s="5" customFormat="1" ht="15.75" customHeight="1" x14ac:dyDescent="0.2">
      <c r="A14" s="2" t="s">
        <v>15</v>
      </c>
      <c r="B14" s="22" t="s">
        <v>16</v>
      </c>
      <c r="C14" s="19">
        <f>C16+C17+C18</f>
        <v>5751963.5999999996</v>
      </c>
      <c r="D14" s="19">
        <f>D16+D17+D18</f>
        <v>752178.10000000009</v>
      </c>
    </row>
    <row r="15" spans="1:4" ht="13.5" customHeight="1" x14ac:dyDescent="0.2">
      <c r="A15" s="2"/>
      <c r="B15" s="22" t="s">
        <v>6</v>
      </c>
      <c r="C15" s="19"/>
      <c r="D15" s="19"/>
    </row>
    <row r="16" spans="1:4" ht="31.9" customHeight="1" x14ac:dyDescent="0.2">
      <c r="A16" s="2" t="s">
        <v>17</v>
      </c>
      <c r="B16" s="22" t="s">
        <v>65</v>
      </c>
      <c r="C16" s="19">
        <v>5476941.5999999996</v>
      </c>
      <c r="D16" s="19">
        <v>554176.30000000005</v>
      </c>
    </row>
    <row r="17" spans="1:4" ht="15.75" customHeight="1" x14ac:dyDescent="0.2">
      <c r="A17" s="2" t="s">
        <v>131</v>
      </c>
      <c r="B17" s="22" t="s">
        <v>132</v>
      </c>
      <c r="C17" s="19">
        <v>275022</v>
      </c>
      <c r="D17" s="19">
        <v>66423.3</v>
      </c>
    </row>
    <row r="18" spans="1:4" ht="63" customHeight="1" x14ac:dyDescent="0.2">
      <c r="A18" s="2" t="s">
        <v>483</v>
      </c>
      <c r="B18" s="22" t="s">
        <v>484</v>
      </c>
      <c r="C18" s="19">
        <v>0</v>
      </c>
      <c r="D18" s="19">
        <v>131578.5</v>
      </c>
    </row>
    <row r="19" spans="1:4" ht="18" customHeight="1" x14ac:dyDescent="0.2">
      <c r="A19" s="2" t="s">
        <v>18</v>
      </c>
      <c r="B19" s="22" t="s">
        <v>19</v>
      </c>
      <c r="C19" s="19">
        <f>C21+C22+C23</f>
        <v>7990730.5</v>
      </c>
      <c r="D19" s="19">
        <f>D21+D22+D23</f>
        <v>1922105.3</v>
      </c>
    </row>
    <row r="20" spans="1:4" ht="15.75" x14ac:dyDescent="0.2">
      <c r="A20" s="2"/>
      <c r="B20" s="22" t="s">
        <v>6</v>
      </c>
      <c r="C20" s="19"/>
      <c r="D20" s="19"/>
    </row>
    <row r="21" spans="1:4" ht="15.75" customHeight="1" x14ac:dyDescent="0.2">
      <c r="A21" s="2" t="s">
        <v>20</v>
      </c>
      <c r="B21" s="22" t="s">
        <v>21</v>
      </c>
      <c r="C21" s="19">
        <v>7086799.5</v>
      </c>
      <c r="D21" s="19">
        <v>1782346.6</v>
      </c>
    </row>
    <row r="22" spans="1:4" ht="16.5" customHeight="1" x14ac:dyDescent="0.2">
      <c r="A22" s="2" t="s">
        <v>22</v>
      </c>
      <c r="B22" s="22" t="s">
        <v>23</v>
      </c>
      <c r="C22" s="19">
        <v>902587</v>
      </c>
      <c r="D22" s="19">
        <v>139758.70000000001</v>
      </c>
    </row>
    <row r="23" spans="1:4" ht="18.75" customHeight="1" x14ac:dyDescent="0.2">
      <c r="A23" s="2" t="s">
        <v>24</v>
      </c>
      <c r="B23" s="22" t="s">
        <v>25</v>
      </c>
      <c r="C23" s="19">
        <v>1344</v>
      </c>
      <c r="D23" s="19">
        <v>0</v>
      </c>
    </row>
    <row r="24" spans="1:4" ht="30.75" customHeight="1" x14ac:dyDescent="0.2">
      <c r="A24" s="2" t="s">
        <v>26</v>
      </c>
      <c r="B24" s="22" t="s">
        <v>27</v>
      </c>
      <c r="C24" s="19">
        <f>C26+C27</f>
        <v>9197385.5</v>
      </c>
      <c r="D24" s="19">
        <f>D26+D27</f>
        <v>1285231.3999999999</v>
      </c>
    </row>
    <row r="25" spans="1:4" ht="15" customHeight="1" x14ac:dyDescent="0.2">
      <c r="A25" s="2"/>
      <c r="B25" s="22" t="s">
        <v>6</v>
      </c>
      <c r="C25" s="19"/>
      <c r="D25" s="19"/>
    </row>
    <row r="26" spans="1:4" ht="16.5" customHeight="1" x14ac:dyDescent="0.2">
      <c r="A26" s="2" t="s">
        <v>28</v>
      </c>
      <c r="B26" s="22" t="s">
        <v>29</v>
      </c>
      <c r="C26" s="19">
        <v>9181979.5</v>
      </c>
      <c r="D26" s="19">
        <v>1284997.7</v>
      </c>
    </row>
    <row r="27" spans="1:4" s="8" customFormat="1" ht="48" customHeight="1" x14ac:dyDescent="0.2">
      <c r="A27" s="2" t="s">
        <v>30</v>
      </c>
      <c r="B27" s="22" t="s">
        <v>31</v>
      </c>
      <c r="C27" s="19">
        <v>15406</v>
      </c>
      <c r="D27" s="19">
        <v>233.7</v>
      </c>
    </row>
    <row r="28" spans="1:4" s="5" customFormat="1" ht="15.75" customHeight="1" x14ac:dyDescent="0.2">
      <c r="A28" s="2" t="s">
        <v>32</v>
      </c>
      <c r="B28" s="22" t="s">
        <v>66</v>
      </c>
      <c r="C28" s="19">
        <f>C31+C32+C30</f>
        <v>95020.1</v>
      </c>
      <c r="D28" s="19">
        <f>D31+D32+D30</f>
        <v>33199.499999999993</v>
      </c>
    </row>
    <row r="29" spans="1:4" ht="15.75" x14ac:dyDescent="0.2">
      <c r="A29" s="2"/>
      <c r="B29" s="22" t="s">
        <v>6</v>
      </c>
      <c r="C29" s="19"/>
      <c r="D29" s="19"/>
    </row>
    <row r="30" spans="1:4" ht="93" customHeight="1" x14ac:dyDescent="0.2">
      <c r="A30" s="2" t="s">
        <v>240</v>
      </c>
      <c r="B30" s="22" t="s">
        <v>241</v>
      </c>
      <c r="C30" s="19">
        <v>0</v>
      </c>
      <c r="D30" s="19">
        <v>10.199999999999999</v>
      </c>
    </row>
    <row r="31" spans="1:4" ht="76.5" customHeight="1" x14ac:dyDescent="0.2">
      <c r="A31" s="2" t="s">
        <v>88</v>
      </c>
      <c r="B31" s="22" t="s">
        <v>89</v>
      </c>
      <c r="C31" s="19">
        <v>13145</v>
      </c>
      <c r="D31" s="19">
        <v>5927.7</v>
      </c>
    </row>
    <row r="32" spans="1:4" ht="45" customHeight="1" x14ac:dyDescent="0.2">
      <c r="A32" s="2" t="s">
        <v>33</v>
      </c>
      <c r="B32" s="22" t="s">
        <v>34</v>
      </c>
      <c r="C32" s="19">
        <v>81875.100000000006</v>
      </c>
      <c r="D32" s="19">
        <v>27261.599999999999</v>
      </c>
    </row>
    <row r="33" spans="1:7" ht="46.5" customHeight="1" x14ac:dyDescent="0.2">
      <c r="A33" s="2" t="s">
        <v>35</v>
      </c>
      <c r="B33" s="22" t="s">
        <v>36</v>
      </c>
      <c r="C33" s="19">
        <f>C35</f>
        <v>0</v>
      </c>
      <c r="D33" s="41">
        <f>D35</f>
        <v>112</v>
      </c>
    </row>
    <row r="34" spans="1:7" ht="15.75" x14ac:dyDescent="0.2">
      <c r="A34" s="2"/>
      <c r="B34" s="22" t="s">
        <v>6</v>
      </c>
      <c r="C34" s="19"/>
      <c r="D34" s="19"/>
    </row>
    <row r="35" spans="1:7" ht="35.25" customHeight="1" x14ac:dyDescent="0.2">
      <c r="A35" s="31" t="s">
        <v>487</v>
      </c>
      <c r="B35" s="32" t="s">
        <v>488</v>
      </c>
      <c r="C35" s="25">
        <v>0</v>
      </c>
      <c r="D35" s="43">
        <v>112</v>
      </c>
    </row>
    <row r="36" spans="1:7" ht="51" customHeight="1" x14ac:dyDescent="0.2">
      <c r="A36" s="2" t="s">
        <v>37</v>
      </c>
      <c r="B36" s="22" t="s">
        <v>70</v>
      </c>
      <c r="C36" s="19">
        <f>C38+C40+C41+C45+C46+C39+C43</f>
        <v>1332070.1000000001</v>
      </c>
      <c r="D36" s="19">
        <f>D38+D40+D41+D45+D46+D39+D43+D44</f>
        <v>996119.6</v>
      </c>
    </row>
    <row r="37" spans="1:7" ht="14.25" customHeight="1" x14ac:dyDescent="0.2">
      <c r="A37" s="2"/>
      <c r="B37" s="22" t="s">
        <v>6</v>
      </c>
      <c r="C37" s="19"/>
      <c r="D37" s="19"/>
    </row>
    <row r="38" spans="1:7" ht="96.75" customHeight="1" x14ac:dyDescent="0.2">
      <c r="A38" s="2" t="s">
        <v>38</v>
      </c>
      <c r="B38" s="22" t="s">
        <v>71</v>
      </c>
      <c r="C38" s="19">
        <v>16103.3</v>
      </c>
      <c r="D38" s="19">
        <v>0</v>
      </c>
      <c r="G38" s="12"/>
    </row>
    <row r="39" spans="1:7" ht="20.25" customHeight="1" x14ac:dyDescent="0.2">
      <c r="A39" s="2" t="s">
        <v>143</v>
      </c>
      <c r="B39" s="22" t="s">
        <v>144</v>
      </c>
      <c r="C39" s="19">
        <v>1300000</v>
      </c>
      <c r="D39" s="19">
        <v>989392.4</v>
      </c>
      <c r="G39" s="12"/>
    </row>
    <row r="40" spans="1:7" ht="31.5" customHeight="1" x14ac:dyDescent="0.2">
      <c r="A40" s="2" t="s">
        <v>39</v>
      </c>
      <c r="B40" s="22" t="s">
        <v>40</v>
      </c>
      <c r="C40" s="19">
        <v>530.5</v>
      </c>
      <c r="D40" s="25">
        <v>44.6</v>
      </c>
    </row>
    <row r="41" spans="1:7" ht="109.5" customHeight="1" x14ac:dyDescent="0.2">
      <c r="A41" s="2" t="s">
        <v>41</v>
      </c>
      <c r="B41" s="22" t="s">
        <v>72</v>
      </c>
      <c r="C41" s="19">
        <v>13510.7</v>
      </c>
      <c r="D41" s="19">
        <v>5808.8</v>
      </c>
    </row>
    <row r="42" spans="1:7" ht="165" customHeight="1" x14ac:dyDescent="0.2">
      <c r="A42" s="2" t="s">
        <v>485</v>
      </c>
      <c r="B42" s="22" t="s">
        <v>486</v>
      </c>
      <c r="C42" s="19">
        <v>2.4</v>
      </c>
      <c r="D42" s="19">
        <v>0</v>
      </c>
    </row>
    <row r="43" spans="1:7" ht="48" customHeight="1" x14ac:dyDescent="0.2">
      <c r="A43" s="2" t="s">
        <v>133</v>
      </c>
      <c r="B43" s="22" t="s">
        <v>142</v>
      </c>
      <c r="C43" s="19">
        <v>8.6</v>
      </c>
      <c r="D43" s="19">
        <v>2.6</v>
      </c>
    </row>
    <row r="44" spans="1:7" ht="78" customHeight="1" x14ac:dyDescent="0.2">
      <c r="A44" s="2" t="s">
        <v>298</v>
      </c>
      <c r="B44" s="22" t="s">
        <v>299</v>
      </c>
      <c r="C44" s="19">
        <v>0</v>
      </c>
      <c r="D44" s="19">
        <v>0.9</v>
      </c>
    </row>
    <row r="45" spans="1:7" ht="35.25" customHeight="1" x14ac:dyDescent="0.2">
      <c r="A45" s="2" t="s">
        <v>42</v>
      </c>
      <c r="B45" s="22" t="s">
        <v>43</v>
      </c>
      <c r="C45" s="19">
        <v>962.5</v>
      </c>
      <c r="D45" s="19">
        <v>0</v>
      </c>
    </row>
    <row r="46" spans="1:7" ht="111.75" customHeight="1" x14ac:dyDescent="0.2">
      <c r="A46" s="2" t="s">
        <v>62</v>
      </c>
      <c r="B46" s="22" t="s">
        <v>73</v>
      </c>
      <c r="C46" s="19">
        <v>954.5</v>
      </c>
      <c r="D46" s="19">
        <v>870.3</v>
      </c>
    </row>
    <row r="47" spans="1:7" ht="30.75" customHeight="1" x14ac:dyDescent="0.2">
      <c r="A47" s="2" t="s">
        <v>44</v>
      </c>
      <c r="B47" s="22" t="s">
        <v>45</v>
      </c>
      <c r="C47" s="19">
        <f>C49+C50+C51</f>
        <v>362897.7</v>
      </c>
      <c r="D47" s="19">
        <f>D49+D50+D51</f>
        <v>495064.2</v>
      </c>
    </row>
    <row r="48" spans="1:7" ht="16.5" customHeight="1" x14ac:dyDescent="0.2">
      <c r="A48" s="2"/>
      <c r="B48" s="22" t="s">
        <v>6</v>
      </c>
      <c r="C48" s="19"/>
      <c r="D48" s="19"/>
    </row>
    <row r="49" spans="1:4" ht="31.5" customHeight="1" x14ac:dyDescent="0.2">
      <c r="A49" s="2" t="s">
        <v>46</v>
      </c>
      <c r="B49" s="22" t="s">
        <v>47</v>
      </c>
      <c r="C49" s="19">
        <v>190685.6</v>
      </c>
      <c r="D49" s="19">
        <v>417669.9</v>
      </c>
    </row>
    <row r="50" spans="1:4" ht="19.5" customHeight="1" x14ac:dyDescent="0.2">
      <c r="A50" s="2" t="s">
        <v>76</v>
      </c>
      <c r="B50" s="22" t="s">
        <v>48</v>
      </c>
      <c r="C50" s="19">
        <v>37054</v>
      </c>
      <c r="D50" s="25">
        <v>4427</v>
      </c>
    </row>
    <row r="51" spans="1:4" ht="18.75" customHeight="1" x14ac:dyDescent="0.2">
      <c r="A51" s="2" t="s">
        <v>49</v>
      </c>
      <c r="B51" s="22" t="s">
        <v>67</v>
      </c>
      <c r="C51" s="19">
        <v>135158.1</v>
      </c>
      <c r="D51" s="19">
        <v>72967.3</v>
      </c>
    </row>
    <row r="52" spans="1:4" ht="32.25" customHeight="1" x14ac:dyDescent="0.2">
      <c r="A52" s="2" t="s">
        <v>50</v>
      </c>
      <c r="B52" s="22" t="s">
        <v>269</v>
      </c>
      <c r="C52" s="19">
        <f>C54+C55</f>
        <v>190225.9</v>
      </c>
      <c r="D52" s="19">
        <f>D54+D55</f>
        <v>26741.1</v>
      </c>
    </row>
    <row r="53" spans="1:4" ht="19.149999999999999" customHeight="1" x14ac:dyDescent="0.2">
      <c r="A53" s="2"/>
      <c r="B53" s="22" t="s">
        <v>6</v>
      </c>
      <c r="C53" s="19"/>
      <c r="D53" s="19"/>
    </row>
    <row r="54" spans="1:4" ht="15.75" customHeight="1" x14ac:dyDescent="0.2">
      <c r="A54" s="2" t="s">
        <v>74</v>
      </c>
      <c r="B54" s="29" t="s">
        <v>75</v>
      </c>
      <c r="C54" s="19">
        <v>48572.6</v>
      </c>
      <c r="D54" s="19">
        <v>1437.8</v>
      </c>
    </row>
    <row r="55" spans="1:4" ht="18.75" customHeight="1" x14ac:dyDescent="0.2">
      <c r="A55" s="2" t="s">
        <v>77</v>
      </c>
      <c r="B55" s="22" t="s">
        <v>103</v>
      </c>
      <c r="C55" s="19">
        <v>141653.29999999999</v>
      </c>
      <c r="D55" s="19">
        <v>25303.3</v>
      </c>
    </row>
    <row r="56" spans="1:4" ht="30.75" customHeight="1" x14ac:dyDescent="0.2">
      <c r="A56" s="2" t="s">
        <v>51</v>
      </c>
      <c r="B56" s="22" t="s">
        <v>52</v>
      </c>
      <c r="C56" s="19">
        <f>C58+C59</f>
        <v>3206.9</v>
      </c>
      <c r="D56" s="19">
        <f>D58+D59</f>
        <v>140.69999999999999</v>
      </c>
    </row>
    <row r="57" spans="1:4" ht="15.75" customHeight="1" x14ac:dyDescent="0.2">
      <c r="A57" s="2"/>
      <c r="B57" s="22" t="s">
        <v>6</v>
      </c>
      <c r="C57" s="19"/>
      <c r="D57" s="19"/>
    </row>
    <row r="58" spans="1:4" ht="96" customHeight="1" x14ac:dyDescent="0.2">
      <c r="A58" s="2" t="s">
        <v>79</v>
      </c>
      <c r="B58" s="22" t="s">
        <v>80</v>
      </c>
      <c r="C58" s="19">
        <v>291.39999999999998</v>
      </c>
      <c r="D58" s="19">
        <v>7</v>
      </c>
    </row>
    <row r="59" spans="1:4" ht="47.25" customHeight="1" x14ac:dyDescent="0.2">
      <c r="A59" s="2" t="s">
        <v>91</v>
      </c>
      <c r="B59" s="22" t="s">
        <v>90</v>
      </c>
      <c r="C59" s="19">
        <v>2915.5</v>
      </c>
      <c r="D59" s="19">
        <v>133.69999999999999</v>
      </c>
    </row>
    <row r="60" spans="1:4" ht="17.25" customHeight="1" x14ac:dyDescent="0.2">
      <c r="A60" s="2" t="s">
        <v>53</v>
      </c>
      <c r="B60" s="22" t="s">
        <v>54</v>
      </c>
      <c r="C60" s="19">
        <f>C62</f>
        <v>6552.8</v>
      </c>
      <c r="D60" s="19">
        <f>D62</f>
        <v>876.4</v>
      </c>
    </row>
    <row r="61" spans="1:4" ht="15" customHeight="1" x14ac:dyDescent="0.2">
      <c r="A61" s="2"/>
      <c r="B61" s="22" t="s">
        <v>6</v>
      </c>
      <c r="C61" s="19"/>
      <c r="D61" s="19"/>
    </row>
    <row r="62" spans="1:4" ht="48" customHeight="1" x14ac:dyDescent="0.2">
      <c r="A62" s="2" t="s">
        <v>55</v>
      </c>
      <c r="B62" s="22" t="s">
        <v>78</v>
      </c>
      <c r="C62" s="19">
        <v>6552.8</v>
      </c>
      <c r="D62" s="19">
        <v>876.4</v>
      </c>
    </row>
    <row r="63" spans="1:4" ht="26.25" customHeight="1" x14ac:dyDescent="0.2">
      <c r="A63" s="2" t="s">
        <v>56</v>
      </c>
      <c r="B63" s="22" t="s">
        <v>57</v>
      </c>
      <c r="C63" s="19">
        <f>C65+C68+C69+C70+C67+C66+C71</f>
        <v>1078012.2</v>
      </c>
      <c r="D63" s="19">
        <f>D65+D68+D69+D70+D67+D66+D71</f>
        <v>265949.3</v>
      </c>
    </row>
    <row r="64" spans="1:4" ht="16.149999999999999" customHeight="1" x14ac:dyDescent="0.2">
      <c r="A64" s="2"/>
      <c r="B64" s="22" t="s">
        <v>6</v>
      </c>
      <c r="C64" s="19"/>
      <c r="D64" s="19"/>
    </row>
    <row r="65" spans="1:6" ht="46.5" customHeight="1" x14ac:dyDescent="0.2">
      <c r="A65" s="2" t="s">
        <v>114</v>
      </c>
      <c r="B65" s="22" t="s">
        <v>115</v>
      </c>
      <c r="C65" s="19">
        <v>453470.6</v>
      </c>
      <c r="D65" s="19">
        <v>108053.1</v>
      </c>
    </row>
    <row r="66" spans="1:6" ht="159.75" customHeight="1" x14ac:dyDescent="0.2">
      <c r="A66" s="2" t="s">
        <v>128</v>
      </c>
      <c r="B66" s="22" t="s">
        <v>134</v>
      </c>
      <c r="C66" s="19">
        <v>3983.9</v>
      </c>
      <c r="D66" s="19">
        <v>1300.0999999999999</v>
      </c>
    </row>
    <row r="67" spans="1:6" ht="48.75" customHeight="1" x14ac:dyDescent="0.2">
      <c r="A67" s="2" t="s">
        <v>116</v>
      </c>
      <c r="B67" s="22" t="s">
        <v>117</v>
      </c>
      <c r="C67" s="19">
        <v>835</v>
      </c>
      <c r="D67" s="19">
        <v>141.5</v>
      </c>
    </row>
    <row r="68" spans="1:6" ht="128.25" customHeight="1" x14ac:dyDescent="0.2">
      <c r="A68" s="2" t="s">
        <v>135</v>
      </c>
      <c r="B68" s="22" t="s">
        <v>118</v>
      </c>
      <c r="C68" s="19">
        <v>17634.8</v>
      </c>
      <c r="D68" s="19">
        <v>1697.4</v>
      </c>
    </row>
    <row r="69" spans="1:6" ht="32.25" customHeight="1" x14ac:dyDescent="0.2">
      <c r="A69" s="2" t="s">
        <v>119</v>
      </c>
      <c r="B69" s="22" t="s">
        <v>120</v>
      </c>
      <c r="C69" s="19">
        <v>10797.5</v>
      </c>
      <c r="D69" s="19">
        <v>2360.1</v>
      </c>
    </row>
    <row r="70" spans="1:6" ht="17.25" customHeight="1" x14ac:dyDescent="0.2">
      <c r="A70" s="2" t="s">
        <v>121</v>
      </c>
      <c r="B70" s="22" t="s">
        <v>122</v>
      </c>
      <c r="C70" s="19">
        <v>1826.4</v>
      </c>
      <c r="D70" s="19">
        <v>681.7</v>
      </c>
    </row>
    <row r="71" spans="1:6" ht="142.5" customHeight="1" x14ac:dyDescent="0.2">
      <c r="A71" s="2" t="s">
        <v>242</v>
      </c>
      <c r="B71" s="22" t="s">
        <v>243</v>
      </c>
      <c r="C71" s="19">
        <v>589464</v>
      </c>
      <c r="D71" s="19">
        <v>151715.4</v>
      </c>
    </row>
    <row r="72" spans="1:6" ht="18" customHeight="1" x14ac:dyDescent="0.2">
      <c r="A72" s="2" t="s">
        <v>58</v>
      </c>
      <c r="B72" s="22" t="s">
        <v>59</v>
      </c>
      <c r="C72" s="19">
        <f>C73+C74</f>
        <v>0</v>
      </c>
      <c r="D72" s="41">
        <f>D73+D74</f>
        <v>-346425.4</v>
      </c>
    </row>
    <row r="73" spans="1:6" ht="24" customHeight="1" x14ac:dyDescent="0.2">
      <c r="A73" s="2" t="s">
        <v>63</v>
      </c>
      <c r="B73" s="22" t="s">
        <v>64</v>
      </c>
      <c r="C73" s="19">
        <v>0</v>
      </c>
      <c r="D73" s="41">
        <v>-346439.4</v>
      </c>
    </row>
    <row r="74" spans="1:6" ht="24" customHeight="1" x14ac:dyDescent="0.2">
      <c r="A74" s="2" t="s">
        <v>60</v>
      </c>
      <c r="B74" s="22" t="s">
        <v>61</v>
      </c>
      <c r="C74" s="19">
        <v>0</v>
      </c>
      <c r="D74" s="19">
        <v>14</v>
      </c>
    </row>
    <row r="75" spans="1:6" ht="31.5" x14ac:dyDescent="0.2">
      <c r="A75" s="16" t="s">
        <v>145</v>
      </c>
      <c r="B75" s="30" t="s">
        <v>146</v>
      </c>
      <c r="C75" s="17">
        <f>C76+C201+C220+C194++C197+C199</f>
        <v>57794424.239970006</v>
      </c>
      <c r="D75" s="17">
        <f>D76+D201+D220+D194+D197+D199+0.1</f>
        <v>14651712.74997</v>
      </c>
      <c r="E75" s="24"/>
      <c r="F75" s="24"/>
    </row>
    <row r="76" spans="1:6" ht="48.75" customHeight="1" x14ac:dyDescent="0.2">
      <c r="A76" s="2" t="s">
        <v>147</v>
      </c>
      <c r="B76" s="22" t="s">
        <v>81</v>
      </c>
      <c r="C76" s="18">
        <f>C78+C82+C169+C187</f>
        <v>54830605.38000001</v>
      </c>
      <c r="D76" s="18">
        <f>D78+D82+D169+D187</f>
        <v>12214148.34</v>
      </c>
      <c r="E76" s="33"/>
      <c r="F76" s="24"/>
    </row>
    <row r="77" spans="1:6" ht="15" customHeight="1" x14ac:dyDescent="0.2">
      <c r="A77" s="2"/>
      <c r="B77" s="22" t="s">
        <v>6</v>
      </c>
      <c r="C77" s="18"/>
      <c r="D77" s="19"/>
      <c r="E77" s="24"/>
      <c r="F77" s="24"/>
    </row>
    <row r="78" spans="1:6" ht="32.25" customHeight="1" x14ac:dyDescent="0.2">
      <c r="A78" s="2" t="s">
        <v>148</v>
      </c>
      <c r="B78" s="22" t="s">
        <v>320</v>
      </c>
      <c r="C78" s="18">
        <f>SUM(C79:C81)</f>
        <v>15835260.800000001</v>
      </c>
      <c r="D78" s="18">
        <f>SUM(D79:D81)</f>
        <v>4859827.7</v>
      </c>
      <c r="E78" s="34"/>
      <c r="F78" s="24"/>
    </row>
    <row r="79" spans="1:6" ht="50.25" customHeight="1" x14ac:dyDescent="0.2">
      <c r="A79" s="20" t="s">
        <v>149</v>
      </c>
      <c r="B79" s="22" t="s">
        <v>82</v>
      </c>
      <c r="C79" s="18">
        <v>13214865.800000001</v>
      </c>
      <c r="D79" s="18">
        <v>4204730</v>
      </c>
      <c r="E79" s="34"/>
      <c r="F79" s="24"/>
    </row>
    <row r="80" spans="1:6" ht="63.75" customHeight="1" x14ac:dyDescent="0.2">
      <c r="A80" s="20" t="s">
        <v>150</v>
      </c>
      <c r="B80" s="22" t="s">
        <v>308</v>
      </c>
      <c r="C80" s="18">
        <v>2579003</v>
      </c>
      <c r="D80" s="18">
        <v>644750.69999999995</v>
      </c>
      <c r="E80" s="34"/>
      <c r="F80" s="24"/>
    </row>
    <row r="81" spans="1:6" ht="66" customHeight="1" x14ac:dyDescent="0.2">
      <c r="A81" s="20" t="s">
        <v>151</v>
      </c>
      <c r="B81" s="22" t="s">
        <v>83</v>
      </c>
      <c r="C81" s="18">
        <v>41392</v>
      </c>
      <c r="D81" s="18">
        <v>10347</v>
      </c>
      <c r="E81" s="34"/>
      <c r="F81" s="24"/>
    </row>
    <row r="82" spans="1:6" ht="48" customHeight="1" x14ac:dyDescent="0.2">
      <c r="A82" s="20" t="s">
        <v>152</v>
      </c>
      <c r="B82" s="22" t="s">
        <v>153</v>
      </c>
      <c r="C82" s="18">
        <f>SUM(C83:C168)</f>
        <v>31765990.90000001</v>
      </c>
      <c r="D82" s="18">
        <f>SUM(D83:D168)</f>
        <v>5759270.3799999999</v>
      </c>
      <c r="E82" s="34"/>
      <c r="F82" s="24"/>
    </row>
    <row r="83" spans="1:6" ht="32.25" customHeight="1" x14ac:dyDescent="0.2">
      <c r="A83" s="20" t="s">
        <v>325</v>
      </c>
      <c r="B83" s="22" t="s">
        <v>326</v>
      </c>
      <c r="C83" s="18">
        <v>983786.7</v>
      </c>
      <c r="D83" s="18">
        <v>336689.7</v>
      </c>
      <c r="E83" s="34"/>
      <c r="F83" s="24"/>
    </row>
    <row r="84" spans="1:6" ht="50.25" customHeight="1" x14ac:dyDescent="0.2">
      <c r="A84" s="20" t="s">
        <v>244</v>
      </c>
      <c r="B84" s="22" t="s">
        <v>245</v>
      </c>
      <c r="C84" s="18">
        <v>6480.7</v>
      </c>
      <c r="D84" s="18">
        <v>0</v>
      </c>
      <c r="E84" s="34"/>
      <c r="F84" s="24"/>
    </row>
    <row r="85" spans="1:6" ht="50.25" customHeight="1" x14ac:dyDescent="0.2">
      <c r="A85" s="20" t="s">
        <v>408</v>
      </c>
      <c r="B85" s="22" t="s">
        <v>409</v>
      </c>
      <c r="C85" s="18">
        <v>311562</v>
      </c>
      <c r="D85" s="18">
        <v>0</v>
      </c>
      <c r="E85" s="34"/>
      <c r="F85" s="24"/>
    </row>
    <row r="86" spans="1:6" ht="66.75" customHeight="1" x14ac:dyDescent="0.2">
      <c r="A86" s="20" t="s">
        <v>154</v>
      </c>
      <c r="B86" s="22" t="s">
        <v>104</v>
      </c>
      <c r="C86" s="18">
        <v>27098.2</v>
      </c>
      <c r="D86" s="18">
        <v>0</v>
      </c>
      <c r="E86" s="34"/>
      <c r="F86" s="24"/>
    </row>
    <row r="87" spans="1:6" ht="78.75" customHeight="1" x14ac:dyDescent="0.2">
      <c r="A87" s="20" t="s">
        <v>328</v>
      </c>
      <c r="B87" s="22" t="s">
        <v>373</v>
      </c>
      <c r="C87" s="18">
        <v>109549.5</v>
      </c>
      <c r="D87" s="18">
        <v>13121.69</v>
      </c>
      <c r="E87" s="35"/>
      <c r="F87" s="24"/>
    </row>
    <row r="88" spans="1:6" ht="69" customHeight="1" x14ac:dyDescent="0.2">
      <c r="A88" s="20" t="s">
        <v>327</v>
      </c>
      <c r="B88" s="22" t="s">
        <v>329</v>
      </c>
      <c r="C88" s="18">
        <v>245570.4</v>
      </c>
      <c r="D88" s="18">
        <v>30596.240000000002</v>
      </c>
      <c r="E88" s="35"/>
      <c r="F88" s="24"/>
    </row>
    <row r="89" spans="1:6" ht="67.5" customHeight="1" x14ac:dyDescent="0.2">
      <c r="A89" s="20" t="s">
        <v>219</v>
      </c>
      <c r="B89" s="22" t="s">
        <v>220</v>
      </c>
      <c r="C89" s="18">
        <v>1426520</v>
      </c>
      <c r="D89" s="18">
        <v>0</v>
      </c>
      <c r="E89" s="34"/>
      <c r="F89" s="24"/>
    </row>
    <row r="90" spans="1:6" ht="68.25" customHeight="1" x14ac:dyDescent="0.2">
      <c r="A90" s="20" t="s">
        <v>155</v>
      </c>
      <c r="B90" s="22" t="s">
        <v>92</v>
      </c>
      <c r="C90" s="18">
        <v>50.5</v>
      </c>
      <c r="D90" s="18">
        <v>0</v>
      </c>
      <c r="E90" s="34"/>
      <c r="F90" s="24"/>
    </row>
    <row r="91" spans="1:6" ht="132" customHeight="1" x14ac:dyDescent="0.2">
      <c r="A91" s="20" t="s">
        <v>156</v>
      </c>
      <c r="B91" s="26" t="s">
        <v>123</v>
      </c>
      <c r="C91" s="18">
        <v>788030.9</v>
      </c>
      <c r="D91" s="18">
        <v>114058.43</v>
      </c>
      <c r="E91" s="34"/>
      <c r="F91" s="24"/>
    </row>
    <row r="92" spans="1:6" ht="68.25" customHeight="1" x14ac:dyDescent="0.2">
      <c r="A92" s="20" t="s">
        <v>157</v>
      </c>
      <c r="B92" s="26" t="s">
        <v>270</v>
      </c>
      <c r="C92" s="18">
        <v>4471</v>
      </c>
      <c r="D92" s="18">
        <v>0</v>
      </c>
      <c r="E92" s="34"/>
      <c r="F92" s="24"/>
    </row>
    <row r="93" spans="1:6" ht="85.5" customHeight="1" x14ac:dyDescent="0.2">
      <c r="A93" s="20" t="s">
        <v>158</v>
      </c>
      <c r="B93" s="26" t="s">
        <v>309</v>
      </c>
      <c r="C93" s="18">
        <v>592327.80000000005</v>
      </c>
      <c r="D93" s="18">
        <v>3755.06</v>
      </c>
      <c r="E93" s="35"/>
      <c r="F93" s="24"/>
    </row>
    <row r="94" spans="1:6" ht="115.5" customHeight="1" x14ac:dyDescent="0.2">
      <c r="A94" s="20" t="s">
        <v>159</v>
      </c>
      <c r="B94" s="26" t="s">
        <v>93</v>
      </c>
      <c r="C94" s="18">
        <v>479.4</v>
      </c>
      <c r="D94" s="18">
        <v>0</v>
      </c>
      <c r="E94" s="34"/>
      <c r="F94" s="24"/>
    </row>
    <row r="95" spans="1:6" ht="84" customHeight="1" x14ac:dyDescent="0.2">
      <c r="A95" s="20" t="s">
        <v>273</v>
      </c>
      <c r="B95" s="26" t="s">
        <v>374</v>
      </c>
      <c r="C95" s="18">
        <v>21616.9</v>
      </c>
      <c r="D95" s="18">
        <v>19356.189999999999</v>
      </c>
      <c r="E95" s="36"/>
      <c r="F95" s="24"/>
    </row>
    <row r="96" spans="1:6" ht="69" customHeight="1" x14ac:dyDescent="0.2">
      <c r="A96" s="20" t="s">
        <v>410</v>
      </c>
      <c r="B96" s="26" t="s">
        <v>411</v>
      </c>
      <c r="C96" s="18">
        <v>100916</v>
      </c>
      <c r="D96" s="18">
        <v>0</v>
      </c>
      <c r="E96" s="36"/>
      <c r="F96" s="24"/>
    </row>
    <row r="97" spans="1:6" ht="128.25" customHeight="1" x14ac:dyDescent="0.2">
      <c r="A97" s="20" t="s">
        <v>330</v>
      </c>
      <c r="B97" s="26" t="s">
        <v>331</v>
      </c>
      <c r="C97" s="18">
        <v>41596.9</v>
      </c>
      <c r="D97" s="18">
        <v>0</v>
      </c>
      <c r="E97" s="37"/>
      <c r="F97" s="24"/>
    </row>
    <row r="98" spans="1:6" ht="175.5" customHeight="1" x14ac:dyDescent="0.2">
      <c r="A98" s="20" t="s">
        <v>160</v>
      </c>
      <c r="B98" s="26" t="s">
        <v>310</v>
      </c>
      <c r="C98" s="18">
        <v>120320</v>
      </c>
      <c r="D98" s="18">
        <v>12220</v>
      </c>
      <c r="E98" s="37"/>
      <c r="F98" s="24"/>
    </row>
    <row r="99" spans="1:6" ht="126" customHeight="1" x14ac:dyDescent="0.2">
      <c r="A99" s="20" t="s">
        <v>412</v>
      </c>
      <c r="B99" s="26" t="s">
        <v>415</v>
      </c>
      <c r="C99" s="18">
        <v>45120</v>
      </c>
      <c r="D99" s="18">
        <v>0</v>
      </c>
      <c r="E99" s="37"/>
      <c r="F99" s="24"/>
    </row>
    <row r="100" spans="1:6" ht="69" customHeight="1" x14ac:dyDescent="0.2">
      <c r="A100" s="20" t="s">
        <v>413</v>
      </c>
      <c r="B100" s="26" t="s">
        <v>416</v>
      </c>
      <c r="C100" s="18">
        <v>285477</v>
      </c>
      <c r="D100" s="18">
        <v>1685.97</v>
      </c>
      <c r="E100" s="37"/>
      <c r="F100" s="24"/>
    </row>
    <row r="101" spans="1:6" ht="125.25" customHeight="1" x14ac:dyDescent="0.2">
      <c r="A101" s="20" t="s">
        <v>414</v>
      </c>
      <c r="B101" s="26" t="s">
        <v>417</v>
      </c>
      <c r="C101" s="18">
        <v>33811.1</v>
      </c>
      <c r="D101" s="18">
        <v>0</v>
      </c>
      <c r="E101" s="37"/>
      <c r="F101" s="24"/>
    </row>
    <row r="102" spans="1:6" ht="66" customHeight="1" x14ac:dyDescent="0.2">
      <c r="A102" s="20" t="s">
        <v>332</v>
      </c>
      <c r="B102" s="26" t="s">
        <v>335</v>
      </c>
      <c r="C102" s="18">
        <v>13284.1</v>
      </c>
      <c r="D102" s="18">
        <v>0</v>
      </c>
      <c r="E102" s="37"/>
      <c r="F102" s="24"/>
    </row>
    <row r="103" spans="1:6" ht="54.75" customHeight="1" x14ac:dyDescent="0.2">
      <c r="A103" s="20" t="s">
        <v>333</v>
      </c>
      <c r="B103" s="26" t="s">
        <v>336</v>
      </c>
      <c r="C103" s="18">
        <v>1143643.3999999999</v>
      </c>
      <c r="D103" s="18">
        <v>896900</v>
      </c>
      <c r="E103" s="37"/>
      <c r="F103" s="24"/>
    </row>
    <row r="104" spans="1:6" ht="84" customHeight="1" x14ac:dyDescent="0.2">
      <c r="A104" s="20" t="s">
        <v>334</v>
      </c>
      <c r="B104" s="26" t="s">
        <v>395</v>
      </c>
      <c r="C104" s="18">
        <v>18240.3</v>
      </c>
      <c r="D104" s="18">
        <v>18240.3</v>
      </c>
      <c r="E104" s="37"/>
      <c r="F104" s="24"/>
    </row>
    <row r="105" spans="1:6" ht="47.25" customHeight="1" x14ac:dyDescent="0.2">
      <c r="A105" s="20" t="s">
        <v>161</v>
      </c>
      <c r="B105" s="26" t="s">
        <v>136</v>
      </c>
      <c r="C105" s="18">
        <v>212301.4</v>
      </c>
      <c r="D105" s="18">
        <v>46602.74</v>
      </c>
      <c r="E105" s="36"/>
      <c r="F105" s="24"/>
    </row>
    <row r="106" spans="1:6" ht="94.5" customHeight="1" x14ac:dyDescent="0.2">
      <c r="A106" s="20" t="s">
        <v>246</v>
      </c>
      <c r="B106" s="26" t="s">
        <v>247</v>
      </c>
      <c r="C106" s="18">
        <v>101055.1</v>
      </c>
      <c r="D106" s="18">
        <v>16128.78</v>
      </c>
      <c r="E106" s="36"/>
      <c r="F106" s="24"/>
    </row>
    <row r="107" spans="1:6" ht="49.5" customHeight="1" x14ac:dyDescent="0.2">
      <c r="A107" s="20" t="s">
        <v>162</v>
      </c>
      <c r="B107" s="26" t="s">
        <v>105</v>
      </c>
      <c r="C107" s="18">
        <v>30823.4</v>
      </c>
      <c r="D107" s="18">
        <v>1178.29</v>
      </c>
      <c r="E107" s="36"/>
      <c r="F107" s="24"/>
    </row>
    <row r="108" spans="1:6" ht="67.5" customHeight="1" x14ac:dyDescent="0.2">
      <c r="A108" s="20" t="s">
        <v>163</v>
      </c>
      <c r="B108" s="26" t="s">
        <v>106</v>
      </c>
      <c r="C108" s="18">
        <v>15558.8</v>
      </c>
      <c r="D108" s="18">
        <v>1135.47</v>
      </c>
      <c r="E108" s="36"/>
      <c r="F108" s="24"/>
    </row>
    <row r="109" spans="1:6" ht="84.75" customHeight="1" x14ac:dyDescent="0.2">
      <c r="A109" s="20" t="s">
        <v>418</v>
      </c>
      <c r="B109" s="26" t="s">
        <v>419</v>
      </c>
      <c r="C109" s="18">
        <v>5169.8</v>
      </c>
      <c r="D109" s="18">
        <v>0</v>
      </c>
      <c r="E109" s="36"/>
      <c r="F109" s="24"/>
    </row>
    <row r="110" spans="1:6" ht="133.5" customHeight="1" x14ac:dyDescent="0.2">
      <c r="A110" s="20" t="s">
        <v>337</v>
      </c>
      <c r="B110" s="26" t="s">
        <v>397</v>
      </c>
      <c r="C110" s="18">
        <v>43096</v>
      </c>
      <c r="D110" s="18">
        <v>0</v>
      </c>
      <c r="E110" s="36"/>
      <c r="F110" s="24"/>
    </row>
    <row r="111" spans="1:6" ht="243" customHeight="1" x14ac:dyDescent="0.2">
      <c r="A111" s="20" t="s">
        <v>338</v>
      </c>
      <c r="B111" s="26" t="s">
        <v>340</v>
      </c>
      <c r="C111" s="18">
        <v>1271</v>
      </c>
      <c r="D111" s="18">
        <v>0</v>
      </c>
      <c r="E111" s="36"/>
      <c r="F111" s="24"/>
    </row>
    <row r="112" spans="1:6" ht="68.25" customHeight="1" x14ac:dyDescent="0.2">
      <c r="A112" s="20" t="s">
        <v>339</v>
      </c>
      <c r="B112" s="26" t="s">
        <v>341</v>
      </c>
      <c r="C112" s="18">
        <v>12202.7</v>
      </c>
      <c r="D112" s="18">
        <v>0</v>
      </c>
      <c r="E112" s="36"/>
      <c r="F112" s="24"/>
    </row>
    <row r="113" spans="1:6" ht="151.5" customHeight="1" x14ac:dyDescent="0.2">
      <c r="A113" s="20" t="s">
        <v>164</v>
      </c>
      <c r="B113" s="26" t="s">
        <v>474</v>
      </c>
      <c r="C113" s="18">
        <v>6132.5</v>
      </c>
      <c r="D113" s="18">
        <v>5804.31</v>
      </c>
      <c r="E113" s="36"/>
      <c r="F113" s="24"/>
    </row>
    <row r="114" spans="1:6" ht="135" customHeight="1" x14ac:dyDescent="0.2">
      <c r="A114" s="20" t="s">
        <v>165</v>
      </c>
      <c r="B114" s="26" t="s">
        <v>233</v>
      </c>
      <c r="C114" s="18">
        <v>77080</v>
      </c>
      <c r="D114" s="18">
        <v>0</v>
      </c>
      <c r="E114" s="36"/>
      <c r="F114" s="24"/>
    </row>
    <row r="115" spans="1:6" ht="82.5" customHeight="1" x14ac:dyDescent="0.2">
      <c r="A115" s="20" t="s">
        <v>274</v>
      </c>
      <c r="B115" s="26" t="s">
        <v>375</v>
      </c>
      <c r="C115" s="18">
        <v>2654.3</v>
      </c>
      <c r="D115" s="18">
        <v>0</v>
      </c>
      <c r="E115" s="36"/>
      <c r="F115" s="24"/>
    </row>
    <row r="116" spans="1:6" ht="78.75" customHeight="1" x14ac:dyDescent="0.2">
      <c r="A116" s="20" t="s">
        <v>166</v>
      </c>
      <c r="B116" s="26" t="s">
        <v>130</v>
      </c>
      <c r="C116" s="18">
        <v>988692.2</v>
      </c>
      <c r="D116" s="18">
        <v>220559.87</v>
      </c>
      <c r="E116" s="36"/>
      <c r="F116" s="24"/>
    </row>
    <row r="117" spans="1:6" ht="81" customHeight="1" x14ac:dyDescent="0.2">
      <c r="A117" s="20" t="s">
        <v>167</v>
      </c>
      <c r="B117" s="26" t="s">
        <v>168</v>
      </c>
      <c r="C117" s="18">
        <v>309916.2</v>
      </c>
      <c r="D117" s="18">
        <v>0</v>
      </c>
      <c r="E117" s="36"/>
      <c r="F117" s="24"/>
    </row>
    <row r="118" spans="1:6" ht="96.75" customHeight="1" x14ac:dyDescent="0.2">
      <c r="A118" s="20" t="s">
        <v>342</v>
      </c>
      <c r="B118" s="26" t="s">
        <v>344</v>
      </c>
      <c r="C118" s="18">
        <v>291721.09999999998</v>
      </c>
      <c r="D118" s="18">
        <v>42560.51</v>
      </c>
      <c r="E118" s="36"/>
      <c r="F118" s="24"/>
    </row>
    <row r="119" spans="1:6" ht="60" customHeight="1" x14ac:dyDescent="0.2">
      <c r="A119" s="20" t="s">
        <v>343</v>
      </c>
      <c r="B119" s="26" t="s">
        <v>345</v>
      </c>
      <c r="C119" s="18">
        <v>158991.5</v>
      </c>
      <c r="D119" s="18">
        <v>0</v>
      </c>
      <c r="E119" s="36"/>
      <c r="F119" s="24"/>
    </row>
    <row r="120" spans="1:6" ht="84.75" customHeight="1" x14ac:dyDescent="0.2">
      <c r="A120" s="20" t="s">
        <v>420</v>
      </c>
      <c r="B120" s="26" t="s">
        <v>421</v>
      </c>
      <c r="C120" s="18">
        <v>28000</v>
      </c>
      <c r="D120" s="18">
        <v>1800</v>
      </c>
      <c r="E120" s="36"/>
      <c r="F120" s="24"/>
    </row>
    <row r="121" spans="1:6" ht="69.75" customHeight="1" x14ac:dyDescent="0.2">
      <c r="A121" s="20" t="s">
        <v>275</v>
      </c>
      <c r="B121" s="26" t="s">
        <v>276</v>
      </c>
      <c r="C121" s="18">
        <v>8542.6</v>
      </c>
      <c r="D121" s="18">
        <v>0</v>
      </c>
      <c r="E121" s="36"/>
      <c r="F121" s="24"/>
    </row>
    <row r="122" spans="1:6" ht="54" customHeight="1" x14ac:dyDescent="0.2">
      <c r="A122" s="20" t="s">
        <v>169</v>
      </c>
      <c r="B122" s="26" t="s">
        <v>234</v>
      </c>
      <c r="C122" s="18">
        <v>953444.9</v>
      </c>
      <c r="D122" s="18">
        <v>0</v>
      </c>
      <c r="E122" s="36"/>
      <c r="F122" s="24"/>
    </row>
    <row r="123" spans="1:6" ht="51" customHeight="1" x14ac:dyDescent="0.2">
      <c r="A123" s="20" t="s">
        <v>277</v>
      </c>
      <c r="B123" s="26" t="s">
        <v>278</v>
      </c>
      <c r="C123" s="18">
        <v>187482.3</v>
      </c>
      <c r="D123" s="18">
        <v>0</v>
      </c>
      <c r="E123" s="36"/>
      <c r="F123" s="24"/>
    </row>
    <row r="124" spans="1:6" ht="114" customHeight="1" x14ac:dyDescent="0.2">
      <c r="A124" s="20" t="s">
        <v>248</v>
      </c>
      <c r="B124" s="26" t="s">
        <v>271</v>
      </c>
      <c r="C124" s="18">
        <v>31702.3</v>
      </c>
      <c r="D124" s="18">
        <v>8737.52</v>
      </c>
      <c r="E124" s="36"/>
      <c r="F124" s="24"/>
    </row>
    <row r="125" spans="1:6" ht="98.25" customHeight="1" x14ac:dyDescent="0.2">
      <c r="A125" s="20" t="s">
        <v>170</v>
      </c>
      <c r="B125" s="26" t="s">
        <v>272</v>
      </c>
      <c r="C125" s="18">
        <v>1384.5</v>
      </c>
      <c r="D125" s="18">
        <v>7.7</v>
      </c>
      <c r="E125" s="36"/>
      <c r="F125" s="24"/>
    </row>
    <row r="126" spans="1:6" ht="78" customHeight="1" x14ac:dyDescent="0.2">
      <c r="A126" s="20" t="s">
        <v>171</v>
      </c>
      <c r="B126" s="26" t="s">
        <v>137</v>
      </c>
      <c r="C126" s="18">
        <v>498912.7</v>
      </c>
      <c r="D126" s="18">
        <v>76720.429999999993</v>
      </c>
      <c r="E126" s="36"/>
      <c r="F126" s="24"/>
    </row>
    <row r="127" spans="1:6" ht="80.25" customHeight="1" x14ac:dyDescent="0.2">
      <c r="A127" s="20" t="s">
        <v>346</v>
      </c>
      <c r="B127" s="26" t="s">
        <v>347</v>
      </c>
      <c r="C127" s="18">
        <v>303765</v>
      </c>
      <c r="D127" s="18">
        <v>0</v>
      </c>
      <c r="E127" s="36"/>
      <c r="F127" s="24"/>
    </row>
    <row r="128" spans="1:6" ht="101.25" customHeight="1" x14ac:dyDescent="0.2">
      <c r="A128" s="20" t="s">
        <v>279</v>
      </c>
      <c r="B128" s="26" t="s">
        <v>282</v>
      </c>
      <c r="C128" s="18">
        <v>26803.4</v>
      </c>
      <c r="D128" s="18">
        <v>0</v>
      </c>
      <c r="E128" s="36"/>
      <c r="F128" s="24"/>
    </row>
    <row r="129" spans="1:6" ht="84" customHeight="1" x14ac:dyDescent="0.2">
      <c r="A129" s="20" t="s">
        <v>280</v>
      </c>
      <c r="B129" s="26" t="s">
        <v>283</v>
      </c>
      <c r="C129" s="18">
        <v>280000</v>
      </c>
      <c r="D129" s="18">
        <v>8197.14</v>
      </c>
      <c r="E129" s="36"/>
      <c r="F129" s="24"/>
    </row>
    <row r="130" spans="1:6" ht="71.25" customHeight="1" x14ac:dyDescent="0.2">
      <c r="A130" s="20" t="s">
        <v>422</v>
      </c>
      <c r="B130" s="26" t="s">
        <v>424</v>
      </c>
      <c r="C130" s="18">
        <v>2340194.7999999998</v>
      </c>
      <c r="D130" s="18">
        <v>0</v>
      </c>
      <c r="E130" s="36"/>
      <c r="F130" s="24"/>
    </row>
    <row r="131" spans="1:6" ht="48" customHeight="1" x14ac:dyDescent="0.2">
      <c r="A131" s="20" t="s">
        <v>423</v>
      </c>
      <c r="B131" s="26" t="s">
        <v>425</v>
      </c>
      <c r="C131" s="18">
        <v>109560.3</v>
      </c>
      <c r="D131" s="18">
        <v>0</v>
      </c>
      <c r="E131" s="36"/>
      <c r="F131" s="24"/>
    </row>
    <row r="132" spans="1:6" ht="84.75" customHeight="1" x14ac:dyDescent="0.2">
      <c r="A132" s="20" t="s">
        <v>348</v>
      </c>
      <c r="B132" s="26" t="s">
        <v>349</v>
      </c>
      <c r="C132" s="18">
        <v>9096022.4000000004</v>
      </c>
      <c r="D132" s="18">
        <v>159298.35</v>
      </c>
      <c r="E132" s="36"/>
      <c r="F132" s="24"/>
    </row>
    <row r="133" spans="1:6" ht="49.5" customHeight="1" x14ac:dyDescent="0.2">
      <c r="A133" s="20" t="s">
        <v>281</v>
      </c>
      <c r="B133" s="26" t="s">
        <v>284</v>
      </c>
      <c r="C133" s="18">
        <v>67320</v>
      </c>
      <c r="D133" s="18">
        <v>15194.72</v>
      </c>
      <c r="E133" s="36"/>
      <c r="F133" s="24"/>
    </row>
    <row r="134" spans="1:6" ht="72.75" customHeight="1" x14ac:dyDescent="0.2">
      <c r="A134" s="20" t="s">
        <v>172</v>
      </c>
      <c r="B134" s="26" t="s">
        <v>94</v>
      </c>
      <c r="C134" s="18">
        <v>6469.3</v>
      </c>
      <c r="D134" s="18">
        <v>2913.97</v>
      </c>
      <c r="E134" s="36"/>
      <c r="F134" s="24"/>
    </row>
    <row r="135" spans="1:6" ht="82.5" customHeight="1" x14ac:dyDescent="0.2">
      <c r="A135" s="20" t="s">
        <v>173</v>
      </c>
      <c r="B135" s="26" t="s">
        <v>95</v>
      </c>
      <c r="C135" s="18">
        <v>23014</v>
      </c>
      <c r="D135" s="18">
        <v>8645.2199999999993</v>
      </c>
      <c r="E135" s="36"/>
      <c r="F135" s="24"/>
    </row>
    <row r="136" spans="1:6" ht="100.5" customHeight="1" x14ac:dyDescent="0.2">
      <c r="A136" s="20" t="s">
        <v>350</v>
      </c>
      <c r="B136" s="26" t="s">
        <v>351</v>
      </c>
      <c r="C136" s="18">
        <v>179.2</v>
      </c>
      <c r="D136" s="18">
        <v>0</v>
      </c>
      <c r="E136" s="36"/>
      <c r="F136" s="24"/>
    </row>
    <row r="137" spans="1:6" ht="52.5" customHeight="1" x14ac:dyDescent="0.2">
      <c r="A137" s="20" t="s">
        <v>174</v>
      </c>
      <c r="B137" s="26" t="s">
        <v>175</v>
      </c>
      <c r="C137" s="18">
        <v>28200</v>
      </c>
      <c r="D137" s="18">
        <v>0</v>
      </c>
      <c r="E137" s="36"/>
      <c r="F137" s="24"/>
    </row>
    <row r="138" spans="1:6" ht="175.5" customHeight="1" x14ac:dyDescent="0.2">
      <c r="A138" s="20" t="s">
        <v>426</v>
      </c>
      <c r="B138" s="26" t="s">
        <v>427</v>
      </c>
      <c r="C138" s="18">
        <v>32443.1</v>
      </c>
      <c r="D138" s="18">
        <v>7330.39</v>
      </c>
      <c r="E138" s="36"/>
      <c r="F138" s="24"/>
    </row>
    <row r="139" spans="1:6" ht="47.25" customHeight="1" x14ac:dyDescent="0.2">
      <c r="A139" s="20" t="s">
        <v>176</v>
      </c>
      <c r="B139" s="26" t="s">
        <v>96</v>
      </c>
      <c r="C139" s="18">
        <v>88630.1</v>
      </c>
      <c r="D139" s="18">
        <v>28258.04</v>
      </c>
      <c r="E139" s="36"/>
      <c r="F139" s="24"/>
    </row>
    <row r="140" spans="1:6" ht="47.25" customHeight="1" x14ac:dyDescent="0.2">
      <c r="A140" s="20" t="s">
        <v>285</v>
      </c>
      <c r="B140" s="26" t="s">
        <v>475</v>
      </c>
      <c r="C140" s="18">
        <v>341281.5</v>
      </c>
      <c r="D140" s="18">
        <v>139966.89000000001</v>
      </c>
      <c r="E140" s="36"/>
      <c r="F140" s="24"/>
    </row>
    <row r="141" spans="1:6" ht="81.75" customHeight="1" x14ac:dyDescent="0.2">
      <c r="A141" s="20" t="s">
        <v>286</v>
      </c>
      <c r="B141" s="26" t="s">
        <v>287</v>
      </c>
      <c r="C141" s="18">
        <v>5053415.5999999996</v>
      </c>
      <c r="D141" s="18">
        <v>2861472.89</v>
      </c>
      <c r="E141" s="36"/>
      <c r="F141" s="24"/>
    </row>
    <row r="142" spans="1:6" ht="45" customHeight="1" x14ac:dyDescent="0.2">
      <c r="A142" s="20" t="s">
        <v>221</v>
      </c>
      <c r="B142" s="26" t="s">
        <v>476</v>
      </c>
      <c r="C142" s="18">
        <v>124865.60000000001</v>
      </c>
      <c r="D142" s="18">
        <v>26381.21</v>
      </c>
      <c r="E142" s="36"/>
      <c r="F142" s="24"/>
    </row>
    <row r="143" spans="1:6" ht="63" customHeight="1" x14ac:dyDescent="0.2">
      <c r="A143" s="20" t="s">
        <v>249</v>
      </c>
      <c r="B143" s="26" t="s">
        <v>250</v>
      </c>
      <c r="C143" s="18">
        <v>16943.400000000001</v>
      </c>
      <c r="D143" s="18">
        <v>5512.57</v>
      </c>
      <c r="E143" s="36"/>
      <c r="F143" s="24"/>
    </row>
    <row r="144" spans="1:6" ht="92.25" customHeight="1" x14ac:dyDescent="0.2">
      <c r="A144" s="20" t="s">
        <v>177</v>
      </c>
      <c r="B144" s="22" t="s">
        <v>477</v>
      </c>
      <c r="C144" s="18">
        <v>14033.9</v>
      </c>
      <c r="D144" s="18">
        <v>9234.2199999999993</v>
      </c>
      <c r="E144" s="36"/>
      <c r="F144" s="24"/>
    </row>
    <row r="145" spans="1:6" ht="77.25" customHeight="1" x14ac:dyDescent="0.2">
      <c r="A145" s="20" t="s">
        <v>251</v>
      </c>
      <c r="B145" s="22" t="s">
        <v>252</v>
      </c>
      <c r="C145" s="18">
        <v>1129.8</v>
      </c>
      <c r="D145" s="18">
        <v>150.4</v>
      </c>
      <c r="E145" s="36"/>
      <c r="F145" s="24"/>
    </row>
    <row r="146" spans="1:6" ht="29.25" customHeight="1" x14ac:dyDescent="0.2">
      <c r="A146" s="20" t="s">
        <v>178</v>
      </c>
      <c r="B146" s="22" t="s">
        <v>124</v>
      </c>
      <c r="C146" s="18">
        <v>6096.5</v>
      </c>
      <c r="D146" s="18">
        <v>2602.67</v>
      </c>
      <c r="E146" s="36"/>
      <c r="F146" s="24"/>
    </row>
    <row r="147" spans="1:6" ht="60.75" customHeight="1" x14ac:dyDescent="0.2">
      <c r="A147" s="20" t="s">
        <v>401</v>
      </c>
      <c r="B147" s="22" t="s">
        <v>402</v>
      </c>
      <c r="C147" s="18">
        <v>17535.400000000001</v>
      </c>
      <c r="D147" s="18">
        <v>0</v>
      </c>
      <c r="E147" s="36"/>
      <c r="F147" s="24"/>
    </row>
    <row r="148" spans="1:6" ht="60.75" customHeight="1" x14ac:dyDescent="0.2">
      <c r="A148" s="20" t="s">
        <v>376</v>
      </c>
      <c r="B148" s="22" t="s">
        <v>352</v>
      </c>
      <c r="C148" s="18">
        <v>3951.6</v>
      </c>
      <c r="D148" s="18">
        <v>0</v>
      </c>
      <c r="E148" s="36"/>
      <c r="F148" s="24"/>
    </row>
    <row r="149" spans="1:6" ht="124.5" customHeight="1" x14ac:dyDescent="0.2">
      <c r="A149" s="20" t="s">
        <v>428</v>
      </c>
      <c r="B149" s="22" t="s">
        <v>429</v>
      </c>
      <c r="C149" s="18">
        <v>77892.100000000006</v>
      </c>
      <c r="D149" s="18">
        <v>0</v>
      </c>
      <c r="E149" s="36"/>
      <c r="F149" s="24"/>
    </row>
    <row r="150" spans="1:6" ht="147" customHeight="1" x14ac:dyDescent="0.2">
      <c r="A150" s="20" t="s">
        <v>353</v>
      </c>
      <c r="B150" s="22" t="s">
        <v>355</v>
      </c>
      <c r="C150" s="18">
        <v>2059.8000000000002</v>
      </c>
      <c r="D150" s="18">
        <v>0</v>
      </c>
      <c r="E150" s="36"/>
      <c r="F150" s="24"/>
    </row>
    <row r="151" spans="1:6" ht="79.5" customHeight="1" x14ac:dyDescent="0.2">
      <c r="A151" s="20" t="s">
        <v>354</v>
      </c>
      <c r="B151" s="22" t="s">
        <v>356</v>
      </c>
      <c r="C151" s="18">
        <v>47000</v>
      </c>
      <c r="D151" s="18">
        <v>0</v>
      </c>
      <c r="E151" s="36"/>
      <c r="F151" s="24"/>
    </row>
    <row r="152" spans="1:6" ht="48.75" customHeight="1" x14ac:dyDescent="0.2">
      <c r="A152" s="20" t="s">
        <v>179</v>
      </c>
      <c r="B152" s="22" t="s">
        <v>125</v>
      </c>
      <c r="C152" s="18">
        <v>451357.6</v>
      </c>
      <c r="D152" s="18">
        <v>78513.88</v>
      </c>
      <c r="E152" s="36"/>
      <c r="F152" s="24"/>
    </row>
    <row r="153" spans="1:6" ht="50.25" customHeight="1" x14ac:dyDescent="0.2">
      <c r="A153" s="20" t="s">
        <v>180</v>
      </c>
      <c r="B153" s="22" t="s">
        <v>107</v>
      </c>
      <c r="C153" s="18">
        <v>267805.7</v>
      </c>
      <c r="D153" s="18">
        <v>10474.39</v>
      </c>
      <c r="E153" s="36"/>
      <c r="F153" s="24"/>
    </row>
    <row r="154" spans="1:6" ht="63.75" customHeight="1" x14ac:dyDescent="0.2">
      <c r="A154" s="20" t="s">
        <v>288</v>
      </c>
      <c r="B154" s="22" t="s">
        <v>289</v>
      </c>
      <c r="C154" s="18">
        <v>46830</v>
      </c>
      <c r="D154" s="18">
        <v>0</v>
      </c>
      <c r="E154" s="36"/>
      <c r="F154" s="24"/>
    </row>
    <row r="155" spans="1:6" ht="63.75" customHeight="1" x14ac:dyDescent="0.2">
      <c r="A155" s="20" t="s">
        <v>357</v>
      </c>
      <c r="B155" s="22" t="s">
        <v>478</v>
      </c>
      <c r="C155" s="18">
        <v>36564.1</v>
      </c>
      <c r="D155" s="18">
        <v>36564.1</v>
      </c>
      <c r="E155" s="36"/>
      <c r="F155" s="24"/>
    </row>
    <row r="156" spans="1:6" ht="80.25" customHeight="1" x14ac:dyDescent="0.2">
      <c r="A156" s="20" t="s">
        <v>479</v>
      </c>
      <c r="B156" s="22" t="s">
        <v>430</v>
      </c>
      <c r="C156" s="18">
        <v>2000</v>
      </c>
      <c r="D156" s="18">
        <v>0</v>
      </c>
      <c r="E156" s="36"/>
      <c r="F156" s="24"/>
    </row>
    <row r="157" spans="1:6" ht="46.5" customHeight="1" x14ac:dyDescent="0.2">
      <c r="A157" s="20" t="s">
        <v>181</v>
      </c>
      <c r="B157" s="22" t="s">
        <v>126</v>
      </c>
      <c r="C157" s="18">
        <v>36384.800000000003</v>
      </c>
      <c r="D157" s="18">
        <v>9839.3799999999992</v>
      </c>
      <c r="E157" s="36"/>
      <c r="F157" s="24"/>
    </row>
    <row r="158" spans="1:6" ht="82.5" customHeight="1" x14ac:dyDescent="0.2">
      <c r="A158" s="20" t="s">
        <v>182</v>
      </c>
      <c r="B158" s="22" t="s">
        <v>127</v>
      </c>
      <c r="C158" s="18">
        <v>86238.399999999994</v>
      </c>
      <c r="D158" s="18">
        <v>4427.8500000000004</v>
      </c>
      <c r="E158" s="36"/>
      <c r="F158" s="24"/>
    </row>
    <row r="159" spans="1:6" ht="50.25" customHeight="1" x14ac:dyDescent="0.2">
      <c r="A159" s="20" t="s">
        <v>222</v>
      </c>
      <c r="B159" s="22" t="s">
        <v>266</v>
      </c>
      <c r="C159" s="18">
        <v>11639.9</v>
      </c>
      <c r="D159" s="18">
        <v>238.49</v>
      </c>
      <c r="E159" s="36"/>
      <c r="F159" s="24"/>
    </row>
    <row r="160" spans="1:6" ht="82.5" customHeight="1" x14ac:dyDescent="0.2">
      <c r="A160" s="20" t="s">
        <v>290</v>
      </c>
      <c r="B160" s="22" t="s">
        <v>291</v>
      </c>
      <c r="C160" s="18">
        <v>30000</v>
      </c>
      <c r="D160" s="18">
        <v>0</v>
      </c>
      <c r="E160" s="36"/>
      <c r="F160" s="24"/>
    </row>
    <row r="161" spans="1:6" ht="49.5" customHeight="1" x14ac:dyDescent="0.2">
      <c r="A161" s="20" t="s">
        <v>223</v>
      </c>
      <c r="B161" s="22" t="s">
        <v>358</v>
      </c>
      <c r="C161" s="18">
        <v>42541.8</v>
      </c>
      <c r="D161" s="18">
        <v>0</v>
      </c>
      <c r="E161" s="36"/>
      <c r="F161" s="24"/>
    </row>
    <row r="162" spans="1:6" ht="66" customHeight="1" x14ac:dyDescent="0.2">
      <c r="A162" s="20" t="s">
        <v>224</v>
      </c>
      <c r="B162" s="22" t="s">
        <v>225</v>
      </c>
      <c r="C162" s="18">
        <v>33110.1</v>
      </c>
      <c r="D162" s="18">
        <v>0</v>
      </c>
      <c r="E162" s="36"/>
      <c r="F162" s="24"/>
    </row>
    <row r="163" spans="1:6" ht="46.5" customHeight="1" x14ac:dyDescent="0.2">
      <c r="A163" s="20" t="s">
        <v>226</v>
      </c>
      <c r="B163" s="22" t="s">
        <v>227</v>
      </c>
      <c r="C163" s="18">
        <v>268606.8</v>
      </c>
      <c r="D163" s="18">
        <v>41311.870000000003</v>
      </c>
      <c r="E163" s="36"/>
      <c r="F163" s="24"/>
    </row>
    <row r="164" spans="1:6" ht="95.25" customHeight="1" x14ac:dyDescent="0.2">
      <c r="A164" s="20" t="s">
        <v>236</v>
      </c>
      <c r="B164" s="22" t="s">
        <v>237</v>
      </c>
      <c r="C164" s="18">
        <v>72059.8</v>
      </c>
      <c r="D164" s="18">
        <v>19646.54</v>
      </c>
      <c r="E164" s="36"/>
      <c r="F164" s="24"/>
    </row>
    <row r="165" spans="1:6" ht="62.25" customHeight="1" x14ac:dyDescent="0.2">
      <c r="A165" s="20" t="s">
        <v>292</v>
      </c>
      <c r="B165" s="22" t="s">
        <v>293</v>
      </c>
      <c r="C165" s="18">
        <v>33840</v>
      </c>
      <c r="D165" s="18">
        <v>0</v>
      </c>
      <c r="E165" s="36"/>
      <c r="F165" s="24"/>
    </row>
    <row r="166" spans="1:6" ht="95.25" customHeight="1" x14ac:dyDescent="0.2">
      <c r="A166" s="20" t="s">
        <v>359</v>
      </c>
      <c r="B166" s="22" t="s">
        <v>360</v>
      </c>
      <c r="C166" s="18">
        <v>660000</v>
      </c>
      <c r="D166" s="18">
        <v>415236</v>
      </c>
      <c r="E166" s="36"/>
      <c r="F166" s="24"/>
    </row>
    <row r="167" spans="1:6" ht="76.5" customHeight="1" x14ac:dyDescent="0.2">
      <c r="A167" s="20" t="s">
        <v>323</v>
      </c>
      <c r="B167" s="22" t="s">
        <v>480</v>
      </c>
      <c r="C167" s="18">
        <v>993817.4</v>
      </c>
      <c r="D167" s="18">
        <v>0</v>
      </c>
      <c r="E167" s="36"/>
      <c r="F167" s="24"/>
    </row>
    <row r="168" spans="1:6" ht="126" customHeight="1" x14ac:dyDescent="0.2">
      <c r="A168" s="20" t="s">
        <v>361</v>
      </c>
      <c r="B168" s="22" t="s">
        <v>362</v>
      </c>
      <c r="C168" s="18">
        <v>298299.59999999998</v>
      </c>
      <c r="D168" s="18">
        <v>0</v>
      </c>
      <c r="E168" s="36"/>
      <c r="F168" s="24"/>
    </row>
    <row r="169" spans="1:6" ht="31.5" customHeight="1" x14ac:dyDescent="0.2">
      <c r="A169" s="2" t="s">
        <v>183</v>
      </c>
      <c r="B169" s="22" t="s">
        <v>321</v>
      </c>
      <c r="C169" s="18">
        <f>SUM(C170:C186)</f>
        <v>5239900.5999999996</v>
      </c>
      <c r="D169" s="18">
        <f>SUM(D170:D186)</f>
        <v>1080250.22</v>
      </c>
      <c r="E169" s="36"/>
      <c r="F169" s="24"/>
    </row>
    <row r="170" spans="1:6" ht="61.5" customHeight="1" x14ac:dyDescent="0.2">
      <c r="A170" s="2" t="s">
        <v>431</v>
      </c>
      <c r="B170" s="22" t="s">
        <v>432</v>
      </c>
      <c r="C170" s="18">
        <v>11792.4</v>
      </c>
      <c r="D170" s="18">
        <v>0</v>
      </c>
      <c r="E170" s="36"/>
      <c r="F170" s="24"/>
    </row>
    <row r="171" spans="1:6" ht="63.75" customHeight="1" x14ac:dyDescent="0.2">
      <c r="A171" s="20" t="s">
        <v>184</v>
      </c>
      <c r="B171" s="22" t="s">
        <v>228</v>
      </c>
      <c r="C171" s="18">
        <v>74935.399999999994</v>
      </c>
      <c r="D171" s="18">
        <v>12251.07</v>
      </c>
      <c r="E171" s="36"/>
      <c r="F171" s="24"/>
    </row>
    <row r="172" spans="1:6" ht="76.5" customHeight="1" x14ac:dyDescent="0.2">
      <c r="A172" s="20" t="s">
        <v>185</v>
      </c>
      <c r="B172" s="22" t="s">
        <v>98</v>
      </c>
      <c r="C172" s="18">
        <v>2866.9</v>
      </c>
      <c r="D172" s="18">
        <v>452.79</v>
      </c>
      <c r="E172" s="36"/>
      <c r="F172" s="24"/>
    </row>
    <row r="173" spans="1:6" ht="45.75" customHeight="1" x14ac:dyDescent="0.2">
      <c r="A173" s="20" t="s">
        <v>186</v>
      </c>
      <c r="B173" s="22" t="s">
        <v>87</v>
      </c>
      <c r="C173" s="18">
        <v>18698.900000000001</v>
      </c>
      <c r="D173" s="18">
        <v>0</v>
      </c>
      <c r="E173" s="36"/>
      <c r="F173" s="24"/>
    </row>
    <row r="174" spans="1:6" ht="49.5" customHeight="1" x14ac:dyDescent="0.2">
      <c r="A174" s="20" t="s">
        <v>187</v>
      </c>
      <c r="B174" s="22" t="s">
        <v>86</v>
      </c>
      <c r="C174" s="18">
        <v>789526</v>
      </c>
      <c r="D174" s="18">
        <v>96999.39</v>
      </c>
      <c r="E174" s="36"/>
      <c r="F174" s="24"/>
    </row>
    <row r="175" spans="1:6" ht="80.25" customHeight="1" x14ac:dyDescent="0.2">
      <c r="A175" s="20" t="s">
        <v>188</v>
      </c>
      <c r="B175" s="22" t="s">
        <v>312</v>
      </c>
      <c r="C175" s="18">
        <v>6431.5</v>
      </c>
      <c r="D175" s="18">
        <v>0</v>
      </c>
      <c r="E175" s="36"/>
      <c r="F175" s="24"/>
    </row>
    <row r="176" spans="1:6" ht="96.75" customHeight="1" x14ac:dyDescent="0.2">
      <c r="A176" s="20" t="s">
        <v>189</v>
      </c>
      <c r="B176" s="22" t="s">
        <v>313</v>
      </c>
      <c r="C176" s="18">
        <v>30741</v>
      </c>
      <c r="D176" s="18">
        <v>0</v>
      </c>
      <c r="E176" s="36"/>
      <c r="F176" s="24"/>
    </row>
    <row r="177" spans="1:6" ht="94.5" customHeight="1" x14ac:dyDescent="0.2">
      <c r="A177" s="20" t="s">
        <v>190</v>
      </c>
      <c r="B177" s="22" t="s">
        <v>85</v>
      </c>
      <c r="C177" s="18">
        <v>44421.7</v>
      </c>
      <c r="D177" s="18">
        <v>43320.69</v>
      </c>
      <c r="E177" s="36"/>
      <c r="F177" s="24"/>
    </row>
    <row r="178" spans="1:6" ht="126.75" customHeight="1" x14ac:dyDescent="0.2">
      <c r="A178" s="20" t="s">
        <v>191</v>
      </c>
      <c r="B178" s="26" t="s">
        <v>314</v>
      </c>
      <c r="C178" s="18">
        <v>77.400000000000006</v>
      </c>
      <c r="D178" s="18">
        <v>16.57</v>
      </c>
      <c r="E178" s="36"/>
      <c r="F178" s="24"/>
    </row>
    <row r="179" spans="1:6" ht="54.75" customHeight="1" x14ac:dyDescent="0.2">
      <c r="A179" s="20" t="s">
        <v>192</v>
      </c>
      <c r="B179" s="22" t="s">
        <v>84</v>
      </c>
      <c r="C179" s="18">
        <v>569048.6</v>
      </c>
      <c r="D179" s="18">
        <v>182256.16</v>
      </c>
      <c r="E179" s="36"/>
      <c r="F179" s="24"/>
    </row>
    <row r="180" spans="1:6" ht="78" customHeight="1" x14ac:dyDescent="0.2">
      <c r="A180" s="20" t="s">
        <v>193</v>
      </c>
      <c r="B180" s="26" t="s">
        <v>315</v>
      </c>
      <c r="C180" s="18">
        <v>500695.6</v>
      </c>
      <c r="D180" s="18">
        <v>93520.35</v>
      </c>
      <c r="E180" s="37"/>
      <c r="F180" s="24"/>
    </row>
    <row r="181" spans="1:6" ht="48" customHeight="1" x14ac:dyDescent="0.2">
      <c r="A181" s="20" t="s">
        <v>229</v>
      </c>
      <c r="B181" s="26" t="s">
        <v>230</v>
      </c>
      <c r="C181" s="18">
        <v>1981849.2</v>
      </c>
      <c r="D181" s="18">
        <v>352170</v>
      </c>
      <c r="E181" s="36"/>
      <c r="F181" s="24"/>
    </row>
    <row r="182" spans="1:6" ht="81" customHeight="1" x14ac:dyDescent="0.2">
      <c r="A182" s="20" t="s">
        <v>194</v>
      </c>
      <c r="B182" s="22" t="s">
        <v>363</v>
      </c>
      <c r="C182" s="18">
        <v>133587.29999999999</v>
      </c>
      <c r="D182" s="18">
        <v>0</v>
      </c>
      <c r="E182" s="36"/>
      <c r="F182" s="24"/>
    </row>
    <row r="183" spans="1:6" ht="96" customHeight="1" x14ac:dyDescent="0.2">
      <c r="A183" s="20" t="s">
        <v>433</v>
      </c>
      <c r="B183" s="22" t="s">
        <v>435</v>
      </c>
      <c r="C183" s="18">
        <v>17077.400000000001</v>
      </c>
      <c r="D183" s="18">
        <v>0</v>
      </c>
      <c r="E183" s="36"/>
      <c r="F183" s="24"/>
    </row>
    <row r="184" spans="1:6" ht="97.5" customHeight="1" x14ac:dyDescent="0.2">
      <c r="A184" s="20" t="s">
        <v>434</v>
      </c>
      <c r="B184" s="22" t="s">
        <v>436</v>
      </c>
      <c r="C184" s="18">
        <v>253956.3</v>
      </c>
      <c r="D184" s="18">
        <v>0</v>
      </c>
      <c r="E184" s="36"/>
      <c r="F184" s="24"/>
    </row>
    <row r="185" spans="1:6" ht="132.75" customHeight="1" x14ac:dyDescent="0.2">
      <c r="A185" s="20" t="s">
        <v>195</v>
      </c>
      <c r="B185" s="22" t="s">
        <v>97</v>
      </c>
      <c r="C185" s="18">
        <v>565249.69999999995</v>
      </c>
      <c r="D185" s="18">
        <v>248321.21</v>
      </c>
      <c r="E185" s="36"/>
      <c r="F185" s="24"/>
    </row>
    <row r="186" spans="1:6" ht="31.5" customHeight="1" x14ac:dyDescent="0.2">
      <c r="A186" s="20" t="s">
        <v>196</v>
      </c>
      <c r="B186" s="22" t="s">
        <v>398</v>
      </c>
      <c r="C186" s="18">
        <v>238945.3</v>
      </c>
      <c r="D186" s="18">
        <v>50941.99</v>
      </c>
      <c r="E186" s="37"/>
      <c r="F186" s="24"/>
    </row>
    <row r="187" spans="1:6" ht="20.25" customHeight="1" x14ac:dyDescent="0.2">
      <c r="A187" s="2" t="s">
        <v>197</v>
      </c>
      <c r="B187" s="22" t="s">
        <v>198</v>
      </c>
      <c r="C187" s="18">
        <f>SUM(C188:C193)</f>
        <v>1989453.08</v>
      </c>
      <c r="D187" s="18">
        <f>SUM(D188:D193)</f>
        <v>514800.04000000004</v>
      </c>
      <c r="E187" s="36"/>
      <c r="F187" s="24"/>
    </row>
    <row r="188" spans="1:6" ht="193.5" customHeight="1" x14ac:dyDescent="0.2">
      <c r="A188" s="2" t="s">
        <v>324</v>
      </c>
      <c r="B188" s="22" t="s">
        <v>399</v>
      </c>
      <c r="C188" s="18">
        <v>41618.5</v>
      </c>
      <c r="D188" s="18">
        <v>6759.07</v>
      </c>
      <c r="E188" s="36"/>
      <c r="F188" s="24"/>
    </row>
    <row r="189" spans="1:6" ht="84" customHeight="1" x14ac:dyDescent="0.2">
      <c r="A189" s="2" t="s">
        <v>199</v>
      </c>
      <c r="B189" s="22" t="s">
        <v>100</v>
      </c>
      <c r="C189" s="18">
        <v>3367.74</v>
      </c>
      <c r="D189" s="18">
        <v>3827.6</v>
      </c>
      <c r="E189" s="36"/>
      <c r="F189" s="24"/>
    </row>
    <row r="190" spans="1:6" ht="81" customHeight="1" x14ac:dyDescent="0.2">
      <c r="A190" s="20" t="s">
        <v>200</v>
      </c>
      <c r="B190" s="22" t="s">
        <v>139</v>
      </c>
      <c r="C190" s="18">
        <v>2750.24</v>
      </c>
      <c r="D190" s="18">
        <v>2750.24</v>
      </c>
      <c r="E190" s="36"/>
      <c r="F190" s="24"/>
    </row>
    <row r="191" spans="1:6" ht="63.75" customHeight="1" x14ac:dyDescent="0.2">
      <c r="A191" s="20" t="s">
        <v>201</v>
      </c>
      <c r="B191" s="22" t="s">
        <v>99</v>
      </c>
      <c r="C191" s="18">
        <v>111700.4</v>
      </c>
      <c r="D191" s="18">
        <v>74645.490000000005</v>
      </c>
      <c r="E191" s="36"/>
      <c r="F191" s="24"/>
    </row>
    <row r="192" spans="1:6" ht="160.5" customHeight="1" x14ac:dyDescent="0.2">
      <c r="A192" s="20" t="s">
        <v>202</v>
      </c>
      <c r="B192" s="22" t="s">
        <v>267</v>
      </c>
      <c r="C192" s="18">
        <v>1679234.6</v>
      </c>
      <c r="D192" s="18">
        <v>398521.69</v>
      </c>
      <c r="E192" s="36"/>
      <c r="F192" s="24"/>
    </row>
    <row r="193" spans="1:6" ht="194.25" customHeight="1" x14ac:dyDescent="0.2">
      <c r="A193" s="20" t="s">
        <v>231</v>
      </c>
      <c r="B193" s="22" t="s">
        <v>396</v>
      </c>
      <c r="C193" s="18">
        <v>150781.6</v>
      </c>
      <c r="D193" s="18">
        <v>28295.95</v>
      </c>
      <c r="E193" s="36"/>
      <c r="F193" s="24"/>
    </row>
    <row r="194" spans="1:6" ht="54.75" customHeight="1" x14ac:dyDescent="0.2">
      <c r="A194" s="20" t="s">
        <v>301</v>
      </c>
      <c r="B194" s="22" t="s">
        <v>300</v>
      </c>
      <c r="C194" s="19">
        <f>C195+C196</f>
        <v>804263.12</v>
      </c>
      <c r="D194" s="19">
        <f>D195+D196</f>
        <v>234936.5</v>
      </c>
      <c r="E194" s="36"/>
      <c r="F194" s="24"/>
    </row>
    <row r="195" spans="1:6" ht="127.5" customHeight="1" x14ac:dyDescent="0.2">
      <c r="A195" s="20" t="s">
        <v>437</v>
      </c>
      <c r="B195" s="22" t="s">
        <v>438</v>
      </c>
      <c r="C195" s="19">
        <v>805611.5</v>
      </c>
      <c r="D195" s="38">
        <v>236284.88</v>
      </c>
      <c r="E195" s="36"/>
      <c r="F195" s="24"/>
    </row>
    <row r="196" spans="1:6" ht="80.25" customHeight="1" x14ac:dyDescent="0.2">
      <c r="A196" s="20" t="s">
        <v>377</v>
      </c>
      <c r="B196" s="22" t="s">
        <v>378</v>
      </c>
      <c r="C196" s="38">
        <v>-1348.38</v>
      </c>
      <c r="D196" s="38">
        <v>-1348.38</v>
      </c>
      <c r="E196" s="36"/>
      <c r="F196" s="24"/>
    </row>
    <row r="197" spans="1:6" ht="33" customHeight="1" x14ac:dyDescent="0.2">
      <c r="A197" s="20" t="s">
        <v>379</v>
      </c>
      <c r="B197" s="22" t="s">
        <v>381</v>
      </c>
      <c r="C197" s="19">
        <f>C198</f>
        <v>33216.79</v>
      </c>
      <c r="D197" s="19">
        <f>D198</f>
        <v>33216.79</v>
      </c>
      <c r="E197" s="36"/>
      <c r="F197" s="24"/>
    </row>
    <row r="198" spans="1:6" ht="46.5" customHeight="1" x14ac:dyDescent="0.2">
      <c r="A198" s="20" t="s">
        <v>383</v>
      </c>
      <c r="B198" s="22" t="s">
        <v>384</v>
      </c>
      <c r="C198" s="19">
        <v>33216.79</v>
      </c>
      <c r="D198" s="18">
        <v>33216.79</v>
      </c>
      <c r="E198" s="36"/>
      <c r="F198" s="24"/>
    </row>
    <row r="199" spans="1:6" ht="20.25" customHeight="1" x14ac:dyDescent="0.2">
      <c r="A199" s="20" t="s">
        <v>380</v>
      </c>
      <c r="B199" s="2" t="s">
        <v>382</v>
      </c>
      <c r="C199" s="19">
        <f>C200</f>
        <v>0</v>
      </c>
      <c r="D199" s="19">
        <f>D200</f>
        <v>3032.76</v>
      </c>
      <c r="E199" s="36"/>
      <c r="F199" s="24"/>
    </row>
    <row r="200" spans="1:6" ht="32.25" customHeight="1" x14ac:dyDescent="0.2">
      <c r="A200" s="20" t="s">
        <v>385</v>
      </c>
      <c r="B200" s="22" t="s">
        <v>386</v>
      </c>
      <c r="C200" s="19">
        <v>0</v>
      </c>
      <c r="D200" s="18">
        <v>3032.76</v>
      </c>
      <c r="E200" s="36"/>
      <c r="F200" s="24"/>
    </row>
    <row r="201" spans="1:6" ht="83.25" customHeight="1" x14ac:dyDescent="0.2">
      <c r="A201" s="2" t="s">
        <v>311</v>
      </c>
      <c r="B201" s="22" t="s">
        <v>112</v>
      </c>
      <c r="C201" s="19">
        <f>C202</f>
        <v>2205311.9699999997</v>
      </c>
      <c r="D201" s="19">
        <f>D202</f>
        <v>2340677.87</v>
      </c>
      <c r="E201" s="33"/>
      <c r="F201" s="24"/>
    </row>
    <row r="202" spans="1:6" ht="98.25" customHeight="1" x14ac:dyDescent="0.2">
      <c r="A202" s="2" t="s">
        <v>203</v>
      </c>
      <c r="B202" s="22" t="s">
        <v>109</v>
      </c>
      <c r="C202" s="25">
        <f>SUM(C203:C219)</f>
        <v>2205311.9699999997</v>
      </c>
      <c r="D202" s="25">
        <f>SUM(D203:D219)</f>
        <v>2340677.87</v>
      </c>
      <c r="E202" s="36"/>
      <c r="F202" s="24"/>
    </row>
    <row r="203" spans="1:6" ht="48" customHeight="1" x14ac:dyDescent="0.2">
      <c r="A203" s="2" t="s">
        <v>439</v>
      </c>
      <c r="B203" s="22" t="s">
        <v>440</v>
      </c>
      <c r="C203" s="19">
        <v>2161091.2200000002</v>
      </c>
      <c r="D203" s="18">
        <v>2231379.02</v>
      </c>
      <c r="E203" s="36"/>
      <c r="F203" s="24"/>
    </row>
    <row r="204" spans="1:6" ht="48" customHeight="1" x14ac:dyDescent="0.2">
      <c r="A204" s="2" t="s">
        <v>441</v>
      </c>
      <c r="B204" s="22" t="s">
        <v>442</v>
      </c>
      <c r="C204" s="19">
        <v>32881.129999999997</v>
      </c>
      <c r="D204" s="18">
        <v>33006.04</v>
      </c>
      <c r="E204" s="36"/>
      <c r="F204" s="24"/>
    </row>
    <row r="205" spans="1:6" ht="87" customHeight="1" x14ac:dyDescent="0.2">
      <c r="A205" s="2" t="s">
        <v>443</v>
      </c>
      <c r="B205" s="22" t="s">
        <v>447</v>
      </c>
      <c r="C205" s="19">
        <v>0</v>
      </c>
      <c r="D205" s="18">
        <v>344.31</v>
      </c>
      <c r="E205" s="36"/>
      <c r="F205" s="24"/>
    </row>
    <row r="206" spans="1:6" ht="81" customHeight="1" x14ac:dyDescent="0.2">
      <c r="A206" s="2" t="s">
        <v>444</v>
      </c>
      <c r="B206" s="22" t="s">
        <v>448</v>
      </c>
      <c r="C206" s="19">
        <v>2436.11</v>
      </c>
      <c r="D206" s="18">
        <v>3694.78</v>
      </c>
      <c r="E206" s="36"/>
      <c r="F206" s="24"/>
    </row>
    <row r="207" spans="1:6" ht="110.25" customHeight="1" x14ac:dyDescent="0.2">
      <c r="A207" s="2" t="s">
        <v>445</v>
      </c>
      <c r="B207" s="22" t="s">
        <v>449</v>
      </c>
      <c r="C207" s="19">
        <v>153.54</v>
      </c>
      <c r="D207" s="18">
        <v>203.85</v>
      </c>
      <c r="E207" s="36"/>
      <c r="F207" s="24"/>
    </row>
    <row r="208" spans="1:6" ht="123" customHeight="1" x14ac:dyDescent="0.2">
      <c r="A208" s="2" t="s">
        <v>446</v>
      </c>
      <c r="B208" s="22" t="s">
        <v>450</v>
      </c>
      <c r="C208" s="19">
        <v>0</v>
      </c>
      <c r="D208" s="18">
        <v>160.19</v>
      </c>
      <c r="E208" s="36"/>
      <c r="F208" s="24"/>
    </row>
    <row r="209" spans="1:6" ht="106.5" customHeight="1" x14ac:dyDescent="0.2">
      <c r="A209" s="2" t="s">
        <v>204</v>
      </c>
      <c r="B209" s="22" t="s">
        <v>138</v>
      </c>
      <c r="C209" s="19">
        <v>85.56</v>
      </c>
      <c r="D209" s="18">
        <v>16363.7</v>
      </c>
      <c r="E209" s="36"/>
      <c r="F209" s="24"/>
    </row>
    <row r="210" spans="1:6" ht="108.75" customHeight="1" x14ac:dyDescent="0.2">
      <c r="A210" s="2" t="s">
        <v>451</v>
      </c>
      <c r="B210" s="22" t="s">
        <v>452</v>
      </c>
      <c r="C210" s="19">
        <v>753.05</v>
      </c>
      <c r="D210" s="18">
        <v>891.61</v>
      </c>
      <c r="E210" s="36"/>
      <c r="F210" s="24"/>
    </row>
    <row r="211" spans="1:6" ht="61.5" customHeight="1" x14ac:dyDescent="0.2">
      <c r="A211" s="2" t="s">
        <v>205</v>
      </c>
      <c r="B211" s="22" t="s">
        <v>108</v>
      </c>
      <c r="C211" s="19">
        <v>45.04</v>
      </c>
      <c r="D211" s="18">
        <v>493.84</v>
      </c>
      <c r="E211" s="36"/>
      <c r="F211" s="24"/>
    </row>
    <row r="212" spans="1:6" ht="106.5" customHeight="1" x14ac:dyDescent="0.2">
      <c r="A212" s="2" t="s">
        <v>364</v>
      </c>
      <c r="B212" s="22" t="s">
        <v>365</v>
      </c>
      <c r="C212" s="19">
        <v>3393.57</v>
      </c>
      <c r="D212" s="18">
        <v>47.88</v>
      </c>
      <c r="E212" s="36"/>
      <c r="F212" s="24"/>
    </row>
    <row r="213" spans="1:6" ht="60.75" customHeight="1" x14ac:dyDescent="0.2">
      <c r="A213" s="2" t="s">
        <v>454</v>
      </c>
      <c r="B213" s="22" t="s">
        <v>453</v>
      </c>
      <c r="C213" s="19">
        <v>0</v>
      </c>
      <c r="D213" s="18">
        <v>954.32</v>
      </c>
      <c r="E213" s="36"/>
      <c r="F213" s="24"/>
    </row>
    <row r="214" spans="1:6" ht="77.25" customHeight="1" x14ac:dyDescent="0.2">
      <c r="A214" s="2" t="s">
        <v>253</v>
      </c>
      <c r="B214" s="22" t="s">
        <v>254</v>
      </c>
      <c r="C214" s="19">
        <v>0</v>
      </c>
      <c r="D214" s="18">
        <v>5232.92</v>
      </c>
      <c r="E214" s="36"/>
      <c r="F214" s="24"/>
    </row>
    <row r="215" spans="1:6" ht="78" customHeight="1" x14ac:dyDescent="0.2">
      <c r="A215" s="2" t="s">
        <v>455</v>
      </c>
      <c r="B215" s="22" t="s">
        <v>456</v>
      </c>
      <c r="C215" s="19">
        <v>0</v>
      </c>
      <c r="D215" s="18">
        <v>235.66</v>
      </c>
      <c r="E215" s="36"/>
      <c r="F215" s="24"/>
    </row>
    <row r="216" spans="1:6" ht="201.75" customHeight="1" x14ac:dyDescent="0.2">
      <c r="A216" s="2" t="s">
        <v>457</v>
      </c>
      <c r="B216" s="22" t="s">
        <v>458</v>
      </c>
      <c r="C216" s="19">
        <v>82.93</v>
      </c>
      <c r="D216" s="18">
        <v>82.97</v>
      </c>
      <c r="E216" s="36"/>
      <c r="F216" s="24"/>
    </row>
    <row r="217" spans="1:6" ht="171" customHeight="1" x14ac:dyDescent="0.2">
      <c r="A217" s="2" t="s">
        <v>206</v>
      </c>
      <c r="B217" s="22" t="s">
        <v>316</v>
      </c>
      <c r="C217" s="19">
        <v>83.48</v>
      </c>
      <c r="D217" s="18">
        <v>781.24</v>
      </c>
      <c r="E217" s="35"/>
      <c r="F217" s="24"/>
    </row>
    <row r="218" spans="1:6" ht="108.75" customHeight="1" x14ac:dyDescent="0.2">
      <c r="A218" s="2" t="s">
        <v>403</v>
      </c>
      <c r="B218" s="22" t="s">
        <v>404</v>
      </c>
      <c r="C218" s="19">
        <v>0</v>
      </c>
      <c r="D218" s="18">
        <v>3542.22</v>
      </c>
      <c r="E218" s="35"/>
      <c r="F218" s="24"/>
    </row>
    <row r="219" spans="1:6" ht="77.25" customHeight="1" x14ac:dyDescent="0.2">
      <c r="A219" s="2" t="s">
        <v>207</v>
      </c>
      <c r="B219" s="22" t="s">
        <v>101</v>
      </c>
      <c r="C219" s="19">
        <v>4306.34</v>
      </c>
      <c r="D219" s="18">
        <v>43263.32</v>
      </c>
      <c r="E219" s="34"/>
      <c r="F219" s="24"/>
    </row>
    <row r="220" spans="1:6" ht="61.5" customHeight="1" x14ac:dyDescent="0.2">
      <c r="A220" s="2" t="s">
        <v>317</v>
      </c>
      <c r="B220" s="22" t="s">
        <v>322</v>
      </c>
      <c r="C220" s="27">
        <f>C221</f>
        <v>-78973.02003</v>
      </c>
      <c r="D220" s="27">
        <f>D221</f>
        <v>-174299.61003000001</v>
      </c>
      <c r="E220" s="34"/>
      <c r="F220" s="24"/>
    </row>
    <row r="221" spans="1:6" ht="63" customHeight="1" x14ac:dyDescent="0.2">
      <c r="A221" s="2" t="s">
        <v>208</v>
      </c>
      <c r="B221" s="22" t="s">
        <v>110</v>
      </c>
      <c r="C221" s="27">
        <f>SUM(C222:C258)</f>
        <v>-78973.02003</v>
      </c>
      <c r="D221" s="27">
        <f>SUM(D222:D258)</f>
        <v>-174299.61003000001</v>
      </c>
      <c r="E221" s="34"/>
      <c r="F221" s="24"/>
    </row>
    <row r="222" spans="1:6" ht="45" customHeight="1" x14ac:dyDescent="0.2">
      <c r="A222" s="2" t="s">
        <v>255</v>
      </c>
      <c r="B222" s="22" t="s">
        <v>256</v>
      </c>
      <c r="C222" s="27">
        <v>-246.36</v>
      </c>
      <c r="D222" s="27">
        <v>-645.66</v>
      </c>
      <c r="E222" s="34"/>
      <c r="F222" s="24"/>
    </row>
    <row r="223" spans="1:6" ht="125.25" customHeight="1" x14ac:dyDescent="0.2">
      <c r="A223" s="2" t="s">
        <v>209</v>
      </c>
      <c r="B223" s="22" t="s">
        <v>140</v>
      </c>
      <c r="C223" s="27">
        <v>-501.47</v>
      </c>
      <c r="D223" s="27">
        <v>-1440.3</v>
      </c>
      <c r="E223" s="34"/>
      <c r="F223" s="24"/>
    </row>
    <row r="224" spans="1:6" ht="75.75" customHeight="1" x14ac:dyDescent="0.2">
      <c r="A224" s="2" t="s">
        <v>257</v>
      </c>
      <c r="B224" s="22" t="s">
        <v>258</v>
      </c>
      <c r="C224" s="27">
        <v>-0.28999999999999998</v>
      </c>
      <c r="D224" s="27">
        <v>-0.28999999999999998</v>
      </c>
      <c r="E224" s="34"/>
      <c r="F224" s="24"/>
    </row>
    <row r="225" spans="1:6" ht="186.75" customHeight="1" x14ac:dyDescent="0.2">
      <c r="A225" s="2" t="s">
        <v>210</v>
      </c>
      <c r="B225" s="26" t="s">
        <v>400</v>
      </c>
      <c r="C225" s="27">
        <v>-173.04</v>
      </c>
      <c r="D225" s="27">
        <v>-4080.74</v>
      </c>
      <c r="E225" s="34"/>
      <c r="F225" s="24"/>
    </row>
    <row r="226" spans="1:6" ht="62.25" customHeight="1" x14ac:dyDescent="0.2">
      <c r="A226" s="2" t="s">
        <v>459</v>
      </c>
      <c r="B226" s="26" t="s">
        <v>460</v>
      </c>
      <c r="C226" s="27">
        <v>-2436.1</v>
      </c>
      <c r="D226" s="27">
        <v>-2436.1</v>
      </c>
      <c r="E226" s="34"/>
      <c r="F226" s="24"/>
    </row>
    <row r="227" spans="1:6" ht="95.25" customHeight="1" x14ac:dyDescent="0.2">
      <c r="A227" s="2" t="s">
        <v>294</v>
      </c>
      <c r="B227" s="26" t="s">
        <v>295</v>
      </c>
      <c r="C227" s="27">
        <v>-153.54</v>
      </c>
      <c r="D227" s="27">
        <v>-201.81</v>
      </c>
      <c r="E227" s="34"/>
      <c r="F227" s="24"/>
    </row>
    <row r="228" spans="1:6" ht="47.25" customHeight="1" x14ac:dyDescent="0.2">
      <c r="A228" s="2" t="s">
        <v>303</v>
      </c>
      <c r="B228" s="26" t="s">
        <v>302</v>
      </c>
      <c r="C228" s="27">
        <v>-3.37</v>
      </c>
      <c r="D228" s="27">
        <v>-3.37</v>
      </c>
      <c r="E228" s="34"/>
      <c r="F228" s="24"/>
    </row>
    <row r="229" spans="1:6" ht="109.5" customHeight="1" x14ac:dyDescent="0.2">
      <c r="A229" s="2" t="s">
        <v>461</v>
      </c>
      <c r="B229" s="26" t="s">
        <v>462</v>
      </c>
      <c r="C229" s="39">
        <v>0</v>
      </c>
      <c r="D229" s="27">
        <v>-155.38</v>
      </c>
      <c r="E229" s="34"/>
      <c r="F229" s="24"/>
    </row>
    <row r="230" spans="1:6" ht="141" customHeight="1" x14ac:dyDescent="0.2">
      <c r="A230" s="2" t="s">
        <v>238</v>
      </c>
      <c r="B230" s="26" t="s">
        <v>481</v>
      </c>
      <c r="C230" s="27">
        <v>-1205.75</v>
      </c>
      <c r="D230" s="27">
        <v>-1228.5</v>
      </c>
      <c r="E230" s="34"/>
      <c r="F230" s="24"/>
    </row>
    <row r="231" spans="1:6" ht="63" customHeight="1" x14ac:dyDescent="0.2">
      <c r="A231" s="2" t="s">
        <v>264</v>
      </c>
      <c r="B231" s="26" t="s">
        <v>265</v>
      </c>
      <c r="C231" s="27">
        <v>-116.17</v>
      </c>
      <c r="D231" s="27">
        <v>-277.31</v>
      </c>
      <c r="E231" s="34"/>
      <c r="F231" s="24"/>
    </row>
    <row r="232" spans="1:6" ht="93.75" customHeight="1" x14ac:dyDescent="0.2">
      <c r="A232" s="2" t="s">
        <v>259</v>
      </c>
      <c r="B232" s="26" t="s">
        <v>260</v>
      </c>
      <c r="C232" s="27">
        <v>-85.56</v>
      </c>
      <c r="D232" s="27">
        <v>-15823.96</v>
      </c>
      <c r="E232" s="34"/>
      <c r="F232" s="24"/>
    </row>
    <row r="233" spans="1:6" ht="78.75" customHeight="1" x14ac:dyDescent="0.2">
      <c r="A233" s="2" t="s">
        <v>463</v>
      </c>
      <c r="B233" s="26" t="s">
        <v>464</v>
      </c>
      <c r="C233" s="39">
        <v>0</v>
      </c>
      <c r="D233" s="27">
        <v>-35.6</v>
      </c>
      <c r="E233" s="34"/>
      <c r="F233" s="24"/>
    </row>
    <row r="234" spans="1:6" ht="96" customHeight="1" x14ac:dyDescent="0.2">
      <c r="A234" s="2" t="s">
        <v>305</v>
      </c>
      <c r="B234" s="26" t="s">
        <v>304</v>
      </c>
      <c r="C234" s="27">
        <v>-1.0000000000000001E-5</v>
      </c>
      <c r="D234" s="27">
        <v>-1.0000000000000001E-5</v>
      </c>
      <c r="E234" s="34"/>
      <c r="F234" s="24"/>
    </row>
    <row r="235" spans="1:6" ht="130.5" customHeight="1" x14ac:dyDescent="0.2">
      <c r="A235" s="2" t="s">
        <v>296</v>
      </c>
      <c r="B235" s="26" t="s">
        <v>297</v>
      </c>
      <c r="C235" s="27">
        <v>-40.76</v>
      </c>
      <c r="D235" s="27">
        <v>-40.76</v>
      </c>
      <c r="E235" s="34"/>
      <c r="F235" s="24"/>
    </row>
    <row r="236" spans="1:6" ht="84.75" customHeight="1" x14ac:dyDescent="0.2">
      <c r="A236" s="2" t="s">
        <v>261</v>
      </c>
      <c r="B236" s="26" t="s">
        <v>262</v>
      </c>
      <c r="C236" s="27">
        <v>-637.19000000000005</v>
      </c>
      <c r="D236" s="27">
        <v>-2629.43</v>
      </c>
      <c r="E236" s="34"/>
      <c r="F236" s="24"/>
    </row>
    <row r="237" spans="1:6" ht="91.5" customHeight="1" x14ac:dyDescent="0.2">
      <c r="A237" s="2" t="s">
        <v>465</v>
      </c>
      <c r="B237" s="26" t="s">
        <v>466</v>
      </c>
      <c r="C237" s="27">
        <v>-753.05</v>
      </c>
      <c r="D237" s="27">
        <v>-753.05</v>
      </c>
      <c r="E237" s="34"/>
      <c r="F237" s="24"/>
    </row>
    <row r="238" spans="1:6" ht="61.5" customHeight="1" x14ac:dyDescent="0.2">
      <c r="A238" s="2" t="s">
        <v>211</v>
      </c>
      <c r="B238" s="22" t="s">
        <v>111</v>
      </c>
      <c r="C238" s="27">
        <v>-1049.1199999999999</v>
      </c>
      <c r="D238" s="27">
        <v>-1337.22</v>
      </c>
      <c r="E238" s="34"/>
      <c r="F238" s="24"/>
    </row>
    <row r="239" spans="1:6" ht="67.5" customHeight="1" x14ac:dyDescent="0.2">
      <c r="A239" s="31" t="s">
        <v>366</v>
      </c>
      <c r="B239" s="22" t="s">
        <v>367</v>
      </c>
      <c r="C239" s="25">
        <v>0</v>
      </c>
      <c r="D239" s="27">
        <v>-43.53</v>
      </c>
      <c r="E239" s="34"/>
      <c r="F239" s="24"/>
    </row>
    <row r="240" spans="1:6" ht="96.75" customHeight="1" x14ac:dyDescent="0.2">
      <c r="A240" s="31" t="s">
        <v>388</v>
      </c>
      <c r="B240" s="32" t="s">
        <v>389</v>
      </c>
      <c r="C240" s="27">
        <v>-0.4</v>
      </c>
      <c r="D240" s="27">
        <v>-0.4</v>
      </c>
      <c r="E240" s="34"/>
      <c r="F240" s="24"/>
    </row>
    <row r="241" spans="1:6" ht="67.5" customHeight="1" x14ac:dyDescent="0.2">
      <c r="A241" s="31" t="s">
        <v>387</v>
      </c>
      <c r="B241" s="32" t="s">
        <v>390</v>
      </c>
      <c r="C241" s="25">
        <v>0</v>
      </c>
      <c r="D241" s="27">
        <v>-6.22</v>
      </c>
      <c r="E241" s="34"/>
      <c r="F241" s="24"/>
    </row>
    <row r="242" spans="1:6" ht="75.75" customHeight="1" x14ac:dyDescent="0.2">
      <c r="A242" s="2" t="s">
        <v>239</v>
      </c>
      <c r="B242" s="22" t="s">
        <v>467</v>
      </c>
      <c r="C242" s="27">
        <v>-487.65</v>
      </c>
      <c r="D242" s="27">
        <v>-659.66</v>
      </c>
      <c r="E242" s="34"/>
      <c r="F242" s="24"/>
    </row>
    <row r="243" spans="1:6" ht="72.75" customHeight="1" x14ac:dyDescent="0.2">
      <c r="A243" s="2" t="s">
        <v>468</v>
      </c>
      <c r="B243" s="22" t="s">
        <v>470</v>
      </c>
      <c r="C243" s="27">
        <v>-2.0000000000000002E-5</v>
      </c>
      <c r="D243" s="27">
        <v>-2.0000000000000002E-5</v>
      </c>
      <c r="E243" s="34"/>
      <c r="F243" s="24"/>
    </row>
    <row r="244" spans="1:6" ht="52.5" customHeight="1" x14ac:dyDescent="0.2">
      <c r="A244" s="2" t="s">
        <v>469</v>
      </c>
      <c r="B244" s="22" t="s">
        <v>471</v>
      </c>
      <c r="C244" s="25">
        <v>0</v>
      </c>
      <c r="D244" s="27">
        <v>-944.77</v>
      </c>
      <c r="E244" s="34"/>
      <c r="F244" s="24"/>
    </row>
    <row r="245" spans="1:6" ht="66" customHeight="1" x14ac:dyDescent="0.2">
      <c r="A245" s="2" t="s">
        <v>391</v>
      </c>
      <c r="B245" s="22" t="s">
        <v>392</v>
      </c>
      <c r="C245" s="25">
        <v>0</v>
      </c>
      <c r="D245" s="27">
        <v>-4761.96</v>
      </c>
      <c r="E245" s="34"/>
      <c r="F245" s="24"/>
    </row>
    <row r="246" spans="1:6" ht="72.75" customHeight="1" x14ac:dyDescent="0.2">
      <c r="A246" s="2" t="s">
        <v>472</v>
      </c>
      <c r="B246" s="22" t="s">
        <v>473</v>
      </c>
      <c r="C246" s="27">
        <v>-41.74</v>
      </c>
      <c r="D246" s="27">
        <v>-41.74</v>
      </c>
      <c r="E246" s="34"/>
      <c r="F246" s="24"/>
    </row>
    <row r="247" spans="1:6" ht="102.75" customHeight="1" x14ac:dyDescent="0.2">
      <c r="A247" s="2" t="s">
        <v>368</v>
      </c>
      <c r="B247" s="22" t="s">
        <v>369</v>
      </c>
      <c r="C247" s="27">
        <v>-2938.69</v>
      </c>
      <c r="D247" s="27">
        <v>-2938.69</v>
      </c>
      <c r="E247" s="34"/>
      <c r="F247" s="24"/>
    </row>
    <row r="248" spans="1:6" ht="54" customHeight="1" x14ac:dyDescent="0.2">
      <c r="A248" s="2" t="s">
        <v>212</v>
      </c>
      <c r="B248" s="22" t="s">
        <v>318</v>
      </c>
      <c r="C248" s="27">
        <v>-53.99</v>
      </c>
      <c r="D248" s="27">
        <v>-1240.5999999999999</v>
      </c>
      <c r="E248" s="35"/>
      <c r="F248" s="24"/>
    </row>
    <row r="249" spans="1:6" ht="68.25" customHeight="1" x14ac:dyDescent="0.2">
      <c r="A249" s="2" t="s">
        <v>213</v>
      </c>
      <c r="B249" s="22" t="s">
        <v>141</v>
      </c>
      <c r="C249" s="27">
        <v>-14.44</v>
      </c>
      <c r="D249" s="27">
        <v>-41.72</v>
      </c>
      <c r="E249" s="34"/>
      <c r="F249" s="24"/>
    </row>
    <row r="250" spans="1:6" ht="86.25" customHeight="1" x14ac:dyDescent="0.2">
      <c r="A250" s="2" t="s">
        <v>214</v>
      </c>
      <c r="B250" s="22" t="s">
        <v>370</v>
      </c>
      <c r="C250" s="27">
        <v>-9.1</v>
      </c>
      <c r="D250" s="27">
        <v>-9.1</v>
      </c>
      <c r="E250" s="34"/>
      <c r="F250" s="24"/>
    </row>
    <row r="251" spans="1:6" ht="55.5" customHeight="1" x14ac:dyDescent="0.2">
      <c r="A251" s="2" t="s">
        <v>307</v>
      </c>
      <c r="B251" s="22" t="s">
        <v>306</v>
      </c>
      <c r="C251" s="19">
        <v>0</v>
      </c>
      <c r="D251" s="27">
        <v>-61036.38</v>
      </c>
      <c r="E251" s="34"/>
      <c r="F251" s="24"/>
    </row>
    <row r="252" spans="1:6" ht="195.75" customHeight="1" x14ac:dyDescent="0.2">
      <c r="A252" s="20" t="s">
        <v>393</v>
      </c>
      <c r="B252" s="22" t="s">
        <v>394</v>
      </c>
      <c r="C252" s="27">
        <v>-226.35</v>
      </c>
      <c r="D252" s="27">
        <v>-226.39</v>
      </c>
      <c r="E252" s="34"/>
      <c r="F252" s="24"/>
    </row>
    <row r="253" spans="1:6" ht="71.25" customHeight="1" x14ac:dyDescent="0.2">
      <c r="A253" s="20" t="s">
        <v>232</v>
      </c>
      <c r="B253" s="22" t="s">
        <v>102</v>
      </c>
      <c r="C253" s="19">
        <v>0</v>
      </c>
      <c r="D253" s="27">
        <v>-57.48</v>
      </c>
      <c r="E253" s="34"/>
      <c r="F253" s="24"/>
    </row>
    <row r="254" spans="1:6" ht="168" customHeight="1" x14ac:dyDescent="0.2">
      <c r="A254" s="20" t="s">
        <v>215</v>
      </c>
      <c r="B254" s="22" t="s">
        <v>319</v>
      </c>
      <c r="C254" s="27">
        <v>-83.48</v>
      </c>
      <c r="D254" s="27">
        <v>-781.24</v>
      </c>
      <c r="E254" s="35"/>
      <c r="F254" s="24"/>
    </row>
    <row r="255" spans="1:6" ht="197.25" customHeight="1" x14ac:dyDescent="0.2">
      <c r="A255" s="20" t="s">
        <v>263</v>
      </c>
      <c r="B255" s="22" t="s">
        <v>482</v>
      </c>
      <c r="C255" s="27">
        <v>-1280.55</v>
      </c>
      <c r="D255" s="27">
        <v>-1867.51</v>
      </c>
      <c r="E255" s="34"/>
      <c r="F255" s="24"/>
    </row>
    <row r="256" spans="1:6" ht="177" customHeight="1" x14ac:dyDescent="0.2">
      <c r="A256" s="20" t="s">
        <v>371</v>
      </c>
      <c r="B256" s="26" t="s">
        <v>372</v>
      </c>
      <c r="C256" s="19">
        <v>0</v>
      </c>
      <c r="D256" s="27">
        <v>-63015.64</v>
      </c>
      <c r="E256" s="34"/>
      <c r="F256" s="24"/>
    </row>
    <row r="257" spans="1:6" ht="105" customHeight="1" x14ac:dyDescent="0.2">
      <c r="A257" s="20" t="s">
        <v>405</v>
      </c>
      <c r="B257" s="26" t="s">
        <v>406</v>
      </c>
      <c r="C257" s="27">
        <v>-3393.57</v>
      </c>
      <c r="D257" s="27">
        <v>-3542.22</v>
      </c>
      <c r="E257" s="34"/>
      <c r="F257" s="24"/>
    </row>
    <row r="258" spans="1:6" ht="63" customHeight="1" x14ac:dyDescent="0.2">
      <c r="A258" s="20" t="s">
        <v>216</v>
      </c>
      <c r="B258" s="22" t="s">
        <v>113</v>
      </c>
      <c r="C258" s="27">
        <v>-63041.29</v>
      </c>
      <c r="D258" s="27">
        <v>-1994.88</v>
      </c>
      <c r="E258" s="34"/>
      <c r="F258" s="24"/>
    </row>
    <row r="259" spans="1:6" ht="22.5" customHeight="1" x14ac:dyDescent="0.2">
      <c r="A259" s="16" t="s">
        <v>217</v>
      </c>
      <c r="B259" s="16" t="s">
        <v>218</v>
      </c>
      <c r="C259" s="17">
        <f>C75+C6+0.1</f>
        <v>164969498.63997</v>
      </c>
      <c r="D259" s="17">
        <f>D75+D6</f>
        <v>40358211.249970004</v>
      </c>
      <c r="E259" s="24"/>
      <c r="F259" s="24"/>
    </row>
    <row r="260" spans="1:6" ht="22.5" customHeight="1" x14ac:dyDescent="0.2">
      <c r="A260" s="44"/>
      <c r="B260" s="44"/>
      <c r="C260" s="45"/>
      <c r="D260" s="45"/>
      <c r="E260" s="24"/>
      <c r="F260" s="24"/>
    </row>
    <row r="261" spans="1:6" ht="22.5" customHeight="1" x14ac:dyDescent="0.2">
      <c r="A261" s="46" t="s">
        <v>489</v>
      </c>
      <c r="B261" s="44"/>
      <c r="C261" s="45"/>
      <c r="D261" s="45"/>
      <c r="E261" s="24"/>
      <c r="F261" s="24"/>
    </row>
    <row r="262" spans="1:6" ht="76.5" customHeight="1" x14ac:dyDescent="0.2">
      <c r="A262" s="50" t="s">
        <v>490</v>
      </c>
      <c r="B262" s="51"/>
      <c r="C262" s="51"/>
      <c r="D262" s="51"/>
      <c r="E262" s="24"/>
      <c r="F262" s="24"/>
    </row>
    <row r="263" spans="1:6" ht="25.5" customHeight="1" x14ac:dyDescent="0.2">
      <c r="B263" s="23" t="s">
        <v>268</v>
      </c>
      <c r="E263" s="24"/>
      <c r="F263" s="24"/>
    </row>
    <row r="265" spans="1:6" x14ac:dyDescent="0.2">
      <c r="B265" s="21"/>
    </row>
    <row r="266" spans="1:6" x14ac:dyDescent="0.2">
      <c r="B266" s="24"/>
    </row>
  </sheetData>
  <mergeCells count="3">
    <mergeCell ref="C1:D1"/>
    <mergeCell ref="A2:D2"/>
    <mergeCell ref="A262:D262"/>
  </mergeCells>
  <phoneticPr fontId="6" type="noConversion"/>
  <pageMargins left="0.59055118110236227" right="0.39370078740157483" top="0.55118110236220474" bottom="0.47244094488188981" header="0.11811023622047245" footer="0"/>
  <pageSetup paperSize="9" scale="84"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ЮКоренева</cp:lastModifiedBy>
  <cp:lastPrinted>2026-04-29T09:02:40Z</cp:lastPrinted>
  <dcterms:created xsi:type="dcterms:W3CDTF">2008-04-13T22:10:36Z</dcterms:created>
  <dcterms:modified xsi:type="dcterms:W3CDTF">2026-04-30T01:58:29Z</dcterms:modified>
</cp:coreProperties>
</file>